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telmtu-my.sharepoint.com/personal/mart_viileberg_eetel_ee/Documents/Üritused (töövarju päev jne)/Bowling/"/>
    </mc:Choice>
  </mc:AlternateContent>
  <xr:revisionPtr revIDLastSave="21" documentId="8_{69AD7DD7-D684-4F5F-8F72-D2DBC5BA49C6}" xr6:coauthVersionLast="40" xr6:coauthVersionMax="40" xr10:uidLastSave="{C7728C90-BA8B-4DF3-A63A-361384126C66}"/>
  <bookViews>
    <workbookView xWindow="0" yWindow="0" windowWidth="20490" windowHeight="8325" activeTab="3" xr2:uid="{00000000-000D-0000-FFFF-FFFF00000000}"/>
  </bookViews>
  <sheets>
    <sheet name="Andmed" sheetId="1" r:id="rId1"/>
    <sheet name="Ajalugu" sheetId="3" r:id="rId2"/>
    <sheet name="Meeskonnad" sheetId="4" r:id="rId3"/>
    <sheet name="Individuaalid" sheetId="5" r:id="rId4"/>
  </sheets>
  <definedNames>
    <definedName name="_xlnm._FilterDatabase" localSheetId="0" hidden="1">Andmed!$B$41:$M$42</definedName>
    <definedName name="_xlnm._FilterDatabase" localSheetId="2" hidden="1">Meeskonnad!$A$1:$L$1</definedName>
    <definedName name="_xlnm.Print_Area" localSheetId="0">Andmed!$A$1:$AI$39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  <c r="N33" i="1" l="1"/>
  <c r="H53" i="1" s="1"/>
  <c r="M35" i="1"/>
  <c r="M34" i="1"/>
  <c r="M33" i="1"/>
  <c r="B54" i="1"/>
  <c r="B53" i="1"/>
  <c r="B51" i="1"/>
  <c r="B45" i="1"/>
  <c r="W38" i="1" l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4" i="1"/>
  <c r="W5" i="1"/>
  <c r="W3" i="1"/>
  <c r="S4" i="1"/>
  <c r="S5" i="1"/>
  <c r="S3" i="1"/>
  <c r="B50" i="1" l="1"/>
  <c r="B49" i="1"/>
  <c r="B48" i="1"/>
  <c r="B46" i="1"/>
  <c r="B47" i="1"/>
  <c r="B44" i="1"/>
  <c r="F38" i="5"/>
  <c r="G38" i="5"/>
  <c r="AD38" i="1"/>
  <c r="F37" i="5" s="1"/>
  <c r="AD37" i="1"/>
  <c r="F36" i="5" s="1"/>
  <c r="AD36" i="1"/>
  <c r="F35" i="5" s="1"/>
  <c r="AD35" i="1"/>
  <c r="F34" i="5" s="1"/>
  <c r="AD34" i="1"/>
  <c r="F33" i="5" s="1"/>
  <c r="AD33" i="1"/>
  <c r="F32" i="5" s="1"/>
  <c r="AD32" i="1"/>
  <c r="F19" i="5" s="1"/>
  <c r="AD31" i="1"/>
  <c r="F30" i="5" s="1"/>
  <c r="AD30" i="1"/>
  <c r="F29" i="5" s="1"/>
  <c r="AD29" i="1"/>
  <c r="F28" i="5" s="1"/>
  <c r="AD28" i="1"/>
  <c r="AD27" i="1"/>
  <c r="AD26" i="1"/>
  <c r="F8" i="5" s="1"/>
  <c r="AD25" i="1"/>
  <c r="F9" i="5" s="1"/>
  <c r="AD24" i="1"/>
  <c r="F4" i="5" s="1"/>
  <c r="AD23" i="1"/>
  <c r="F15" i="5" s="1"/>
  <c r="AD22" i="1"/>
  <c r="F26" i="5" s="1"/>
  <c r="AD21" i="1"/>
  <c r="F22" i="5" s="1"/>
  <c r="AD20" i="1"/>
  <c r="F12" i="5" s="1"/>
  <c r="AD19" i="1"/>
  <c r="F11" i="5" s="1"/>
  <c r="AD18" i="1"/>
  <c r="F23" i="5" s="1"/>
  <c r="AD17" i="1"/>
  <c r="F25" i="5" s="1"/>
  <c r="AD16" i="1"/>
  <c r="F21" i="5" s="1"/>
  <c r="AD15" i="1"/>
  <c r="F20" i="5" s="1"/>
  <c r="AD14" i="1"/>
  <c r="F14" i="5" s="1"/>
  <c r="AD13" i="1"/>
  <c r="F7" i="5" s="1"/>
  <c r="AD12" i="1"/>
  <c r="F13" i="5" s="1"/>
  <c r="AD11" i="1"/>
  <c r="AD10" i="1"/>
  <c r="AD9" i="1"/>
  <c r="F27" i="5" s="1"/>
  <c r="AD8" i="1"/>
  <c r="F5" i="5" s="1"/>
  <c r="AD7" i="1"/>
  <c r="F6" i="5" s="1"/>
  <c r="AD6" i="1"/>
  <c r="F10" i="5" s="1"/>
  <c r="AD5" i="1"/>
  <c r="F24" i="5" s="1"/>
  <c r="AD4" i="1"/>
  <c r="F3" i="5" s="1"/>
  <c r="AD3" i="1"/>
  <c r="F16" i="5" s="1"/>
  <c r="G9" i="4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M38" i="1"/>
  <c r="M37" i="1"/>
  <c r="N36" i="1"/>
  <c r="H54" i="1" s="1"/>
  <c r="G14" i="4" s="1"/>
  <c r="M36" i="1"/>
  <c r="M32" i="1"/>
  <c r="M31" i="1"/>
  <c r="N30" i="1"/>
  <c r="H52" i="1" s="1"/>
  <c r="M30" i="1"/>
  <c r="M29" i="1"/>
  <c r="M28" i="1"/>
  <c r="N27" i="1"/>
  <c r="H51" i="1" s="1"/>
  <c r="G6" i="4" s="1"/>
  <c r="M27" i="1"/>
  <c r="M26" i="1"/>
  <c r="M25" i="1"/>
  <c r="N24" i="1"/>
  <c r="H50" i="1" s="1"/>
  <c r="M24" i="1"/>
  <c r="M23" i="1"/>
  <c r="M22" i="1"/>
  <c r="N21" i="1"/>
  <c r="H49" i="1" s="1"/>
  <c r="G8" i="4" s="1"/>
  <c r="M21" i="1"/>
  <c r="M20" i="1"/>
  <c r="M19" i="1"/>
  <c r="N18" i="1"/>
  <c r="H48" i="1" s="1"/>
  <c r="M18" i="1"/>
  <c r="M17" i="1"/>
  <c r="M16" i="1"/>
  <c r="N15" i="1"/>
  <c r="M15" i="1"/>
  <c r="M14" i="1"/>
  <c r="M13" i="1"/>
  <c r="N12" i="1"/>
  <c r="H46" i="1" s="1"/>
  <c r="M12" i="1"/>
  <c r="M11" i="1"/>
  <c r="M10" i="1"/>
  <c r="N9" i="1"/>
  <c r="H45" i="1" s="1"/>
  <c r="G3" i="4" s="1"/>
  <c r="M9" i="1"/>
  <c r="M8" i="1"/>
  <c r="M7" i="1"/>
  <c r="N6" i="1"/>
  <c r="H44" i="1" s="1"/>
  <c r="M6" i="1"/>
  <c r="M5" i="1"/>
  <c r="M4" i="1"/>
  <c r="N3" i="1"/>
  <c r="H43" i="1" s="1"/>
  <c r="G5" i="4" s="1"/>
  <c r="M3" i="1"/>
  <c r="G4" i="4" l="1"/>
  <c r="G7" i="4"/>
  <c r="G13" i="4"/>
  <c r="G12" i="4"/>
  <c r="G11" i="4"/>
  <c r="H47" i="1"/>
  <c r="G10" i="4" s="1"/>
  <c r="O33" i="1"/>
  <c r="F31" i="5"/>
  <c r="F17" i="5"/>
  <c r="U33" i="1"/>
  <c r="F18" i="5"/>
  <c r="AE7" i="1"/>
  <c r="G6" i="5" s="1"/>
  <c r="AE23" i="1"/>
  <c r="G15" i="5" s="1"/>
  <c r="AE31" i="1"/>
  <c r="AE38" i="1"/>
  <c r="G37" i="5" s="1"/>
  <c r="AE3" i="1"/>
  <c r="G16" i="5" s="1"/>
  <c r="AE37" i="1"/>
  <c r="G36" i="5" s="1"/>
  <c r="AE11" i="1"/>
  <c r="AE27" i="1"/>
  <c r="AE19" i="1"/>
  <c r="G11" i="5" s="1"/>
  <c r="AE35" i="1"/>
  <c r="G34" i="5" s="1"/>
  <c r="AE15" i="1"/>
  <c r="G20" i="5" s="1"/>
  <c r="AE36" i="1"/>
  <c r="G35" i="5" s="1"/>
  <c r="AE6" i="1"/>
  <c r="G10" i="5" s="1"/>
  <c r="AE10" i="1"/>
  <c r="AE14" i="1"/>
  <c r="G14" i="5" s="1"/>
  <c r="AE18" i="1"/>
  <c r="G23" i="5" s="1"/>
  <c r="AE22" i="1"/>
  <c r="G26" i="5" s="1"/>
  <c r="AE26" i="1"/>
  <c r="G8" i="5" s="1"/>
  <c r="AE30" i="1"/>
  <c r="AE34" i="1"/>
  <c r="G33" i="5" s="1"/>
  <c r="AE5" i="1"/>
  <c r="G24" i="5" s="1"/>
  <c r="AE9" i="1"/>
  <c r="G27" i="5" s="1"/>
  <c r="AE13" i="1"/>
  <c r="G7" i="5" s="1"/>
  <c r="AE17" i="1"/>
  <c r="G25" i="5" s="1"/>
  <c r="AE21" i="1"/>
  <c r="G22" i="5" s="1"/>
  <c r="AE25" i="1"/>
  <c r="G9" i="5" s="1"/>
  <c r="AE29" i="1"/>
  <c r="G28" i="5" s="1"/>
  <c r="AE33" i="1"/>
  <c r="G32" i="5" s="1"/>
  <c r="AE4" i="1"/>
  <c r="G3" i="5" s="1"/>
  <c r="AE8" i="1"/>
  <c r="G5" i="5" s="1"/>
  <c r="AE12" i="1"/>
  <c r="G13" i="5" s="1"/>
  <c r="AE16" i="1"/>
  <c r="G21" i="5" s="1"/>
  <c r="AE20" i="1"/>
  <c r="G12" i="5" s="1"/>
  <c r="AE24" i="1"/>
  <c r="G4" i="5" s="1"/>
  <c r="AE28" i="1"/>
  <c r="AE32" i="1"/>
  <c r="O24" i="1"/>
  <c r="O36" i="1"/>
  <c r="O30" i="1"/>
  <c r="O27" i="1"/>
  <c r="O18" i="1"/>
  <c r="O21" i="1"/>
  <c r="O9" i="1"/>
  <c r="O12" i="1"/>
  <c r="O15" i="1"/>
  <c r="O6" i="1"/>
  <c r="O3" i="1"/>
  <c r="C54" i="1"/>
  <c r="B14" i="4" s="1"/>
  <c r="C53" i="1"/>
  <c r="B9" i="4" s="1"/>
  <c r="C52" i="1"/>
  <c r="B11" i="4" s="1"/>
  <c r="C51" i="1"/>
  <c r="C50" i="1"/>
  <c r="B12" i="4" s="1"/>
  <c r="C49" i="1"/>
  <c r="C48" i="1"/>
  <c r="B13" i="4" s="1"/>
  <c r="C47" i="1"/>
  <c r="C46" i="1"/>
  <c r="B7" i="4" s="1"/>
  <c r="C45" i="1"/>
  <c r="C44" i="1"/>
  <c r="B4" i="4" s="1"/>
  <c r="C43" i="1"/>
  <c r="Q36" i="1"/>
  <c r="J54" i="1" s="1"/>
  <c r="I14" i="4" s="1"/>
  <c r="Q33" i="1"/>
  <c r="Q30" i="1"/>
  <c r="Q27" i="1"/>
  <c r="J51" i="1" s="1"/>
  <c r="Q24" i="1"/>
  <c r="J50" i="1" s="1"/>
  <c r="I12" i="4" s="1"/>
  <c r="Q21" i="1"/>
  <c r="Q18" i="1"/>
  <c r="Q15" i="1"/>
  <c r="J47" i="1" s="1"/>
  <c r="Q12" i="1"/>
  <c r="J46" i="1" s="1"/>
  <c r="I7" i="4" s="1"/>
  <c r="Q9" i="1"/>
  <c r="Q6" i="1"/>
  <c r="Q3" i="1"/>
  <c r="J43" i="1" s="1"/>
  <c r="A14" i="4"/>
  <c r="A4" i="4"/>
  <c r="A3" i="4"/>
  <c r="A7" i="4"/>
  <c r="A13" i="4"/>
  <c r="A11" i="4"/>
  <c r="A8" i="4"/>
  <c r="A12" i="4"/>
  <c r="A9" i="4"/>
  <c r="A10" i="4"/>
  <c r="A6" i="4"/>
  <c r="B43" i="1"/>
  <c r="A5" i="4" s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B38" i="1"/>
  <c r="D38" i="5" s="1"/>
  <c r="AB37" i="1"/>
  <c r="D37" i="5" s="1"/>
  <c r="AB36" i="1"/>
  <c r="AB35" i="1"/>
  <c r="D30" i="5" s="1"/>
  <c r="AB34" i="1"/>
  <c r="D28" i="5" s="1"/>
  <c r="AB33" i="1"/>
  <c r="D32" i="5" s="1"/>
  <c r="AB32" i="1"/>
  <c r="D19" i="5" s="1"/>
  <c r="AB31" i="1"/>
  <c r="D18" i="5" s="1"/>
  <c r="AB30" i="1"/>
  <c r="AB29" i="1"/>
  <c r="D35" i="5" s="1"/>
  <c r="AB28" i="1"/>
  <c r="D34" i="5" s="1"/>
  <c r="AB27" i="1"/>
  <c r="D33" i="5" s="1"/>
  <c r="AB26" i="1"/>
  <c r="D8" i="5" s="1"/>
  <c r="AB25" i="1"/>
  <c r="D9" i="5" s="1"/>
  <c r="AB24" i="1"/>
  <c r="AB23" i="1"/>
  <c r="D15" i="5" s="1"/>
  <c r="AB22" i="1"/>
  <c r="D26" i="5" s="1"/>
  <c r="AB21" i="1"/>
  <c r="D22" i="5" s="1"/>
  <c r="AB20" i="1"/>
  <c r="D12" i="5" s="1"/>
  <c r="AB19" i="1"/>
  <c r="D11" i="5" s="1"/>
  <c r="AB18" i="1"/>
  <c r="AB17" i="1"/>
  <c r="D25" i="5" s="1"/>
  <c r="AB16" i="1"/>
  <c r="D21" i="5" s="1"/>
  <c r="AB15" i="1"/>
  <c r="D20" i="5" s="1"/>
  <c r="AB14" i="1"/>
  <c r="D14" i="5" s="1"/>
  <c r="AB13" i="1"/>
  <c r="D7" i="5" s="1"/>
  <c r="AB12" i="1"/>
  <c r="AB11" i="1"/>
  <c r="D29" i="5" s="1"/>
  <c r="AB10" i="1"/>
  <c r="D31" i="5" s="1"/>
  <c r="AB9" i="1"/>
  <c r="D27" i="5" s="1"/>
  <c r="AB8" i="1"/>
  <c r="D5" i="5" s="1"/>
  <c r="AB7" i="1"/>
  <c r="D6" i="5" s="1"/>
  <c r="AB6" i="1"/>
  <c r="D10" i="5" s="1"/>
  <c r="AB5" i="1"/>
  <c r="D24" i="5" s="1"/>
  <c r="AB4" i="1"/>
  <c r="D3" i="5" s="1"/>
  <c r="AB3" i="1"/>
  <c r="D16" i="5" s="1"/>
  <c r="Z38" i="1"/>
  <c r="B38" i="5" s="1"/>
  <c r="Z37" i="1"/>
  <c r="B37" i="5" s="1"/>
  <c r="Z36" i="1"/>
  <c r="B36" i="5" s="1"/>
  <c r="Z35" i="1"/>
  <c r="B30" i="5" s="1"/>
  <c r="Z34" i="1"/>
  <c r="B28" i="5" s="1"/>
  <c r="Z33" i="1"/>
  <c r="B32" i="5" s="1"/>
  <c r="Z32" i="1"/>
  <c r="B19" i="5" s="1"/>
  <c r="Z31" i="1"/>
  <c r="B18" i="5" s="1"/>
  <c r="Z30" i="1"/>
  <c r="B17" i="5" s="1"/>
  <c r="Z29" i="1"/>
  <c r="B35" i="5" s="1"/>
  <c r="Z28" i="1"/>
  <c r="B34" i="5" s="1"/>
  <c r="Z27" i="1"/>
  <c r="B33" i="5" s="1"/>
  <c r="Z26" i="1"/>
  <c r="B8" i="5" s="1"/>
  <c r="Z25" i="1"/>
  <c r="B9" i="5" s="1"/>
  <c r="Z24" i="1"/>
  <c r="B4" i="5" s="1"/>
  <c r="Z23" i="1"/>
  <c r="B15" i="5" s="1"/>
  <c r="Z22" i="1"/>
  <c r="B26" i="5" s="1"/>
  <c r="Z21" i="1"/>
  <c r="B22" i="5" s="1"/>
  <c r="Z20" i="1"/>
  <c r="B12" i="5" s="1"/>
  <c r="Z19" i="1"/>
  <c r="B11" i="5" s="1"/>
  <c r="Z18" i="1"/>
  <c r="B23" i="5" s="1"/>
  <c r="Z17" i="1"/>
  <c r="B25" i="5" s="1"/>
  <c r="Z16" i="1"/>
  <c r="B21" i="5" s="1"/>
  <c r="Z15" i="1"/>
  <c r="B20" i="5" s="1"/>
  <c r="Z14" i="1"/>
  <c r="B14" i="5" s="1"/>
  <c r="Z13" i="1"/>
  <c r="B7" i="5" s="1"/>
  <c r="Z12" i="1"/>
  <c r="B13" i="5" s="1"/>
  <c r="Z11" i="1"/>
  <c r="B29" i="5" s="1"/>
  <c r="Z10" i="1"/>
  <c r="B31" i="5" s="1"/>
  <c r="Z9" i="1"/>
  <c r="B27" i="5" s="1"/>
  <c r="Z8" i="1"/>
  <c r="B5" i="5" s="1"/>
  <c r="Z7" i="1"/>
  <c r="B6" i="5" s="1"/>
  <c r="Z6" i="1"/>
  <c r="B10" i="5" s="1"/>
  <c r="Z5" i="1"/>
  <c r="B24" i="5" s="1"/>
  <c r="Z4" i="1"/>
  <c r="B3" i="5" s="1"/>
  <c r="Z3" i="1"/>
  <c r="B16" i="5" s="1"/>
  <c r="Y38" i="1"/>
  <c r="A38" i="5" s="1"/>
  <c r="Y37" i="1"/>
  <c r="A37" i="5" s="1"/>
  <c r="Y36" i="1"/>
  <c r="A36" i="5" s="1"/>
  <c r="Y35" i="1"/>
  <c r="A30" i="5" s="1"/>
  <c r="Y34" i="1"/>
  <c r="A28" i="5" s="1"/>
  <c r="Y33" i="1"/>
  <c r="A32" i="5" s="1"/>
  <c r="Y32" i="1"/>
  <c r="A19" i="5" s="1"/>
  <c r="Y31" i="1"/>
  <c r="A18" i="5" s="1"/>
  <c r="Y30" i="1"/>
  <c r="A17" i="5" s="1"/>
  <c r="Y29" i="1"/>
  <c r="A35" i="5" s="1"/>
  <c r="Y28" i="1"/>
  <c r="A34" i="5" s="1"/>
  <c r="Y27" i="1"/>
  <c r="A33" i="5" s="1"/>
  <c r="Y26" i="1"/>
  <c r="A8" i="5" s="1"/>
  <c r="Y25" i="1"/>
  <c r="A9" i="5" s="1"/>
  <c r="Y24" i="1"/>
  <c r="A4" i="5" s="1"/>
  <c r="Y23" i="1"/>
  <c r="A15" i="5" s="1"/>
  <c r="Y22" i="1"/>
  <c r="A26" i="5" s="1"/>
  <c r="Y21" i="1"/>
  <c r="A22" i="5" s="1"/>
  <c r="Y20" i="1"/>
  <c r="A12" i="5" s="1"/>
  <c r="Y19" i="1"/>
  <c r="A11" i="5" s="1"/>
  <c r="Y18" i="1"/>
  <c r="A23" i="5" s="1"/>
  <c r="Y17" i="1"/>
  <c r="A25" i="5" s="1"/>
  <c r="Y16" i="1"/>
  <c r="A21" i="5" s="1"/>
  <c r="Y15" i="1"/>
  <c r="A20" i="5" s="1"/>
  <c r="Y14" i="1"/>
  <c r="A14" i="5" s="1"/>
  <c r="Y13" i="1"/>
  <c r="A7" i="5" s="1"/>
  <c r="Y12" i="1"/>
  <c r="A13" i="5" s="1"/>
  <c r="Y11" i="1"/>
  <c r="A29" i="5" s="1"/>
  <c r="Y10" i="1"/>
  <c r="A31" i="5" s="1"/>
  <c r="Y9" i="1"/>
  <c r="A27" i="5" s="1"/>
  <c r="Y8" i="1"/>
  <c r="A5" i="5" s="1"/>
  <c r="Y7" i="1"/>
  <c r="A6" i="5" s="1"/>
  <c r="Y6" i="1"/>
  <c r="A10" i="5" s="1"/>
  <c r="Y5" i="1"/>
  <c r="A24" i="5" s="1"/>
  <c r="Y4" i="1"/>
  <c r="A3" i="5" s="1"/>
  <c r="Y3" i="1"/>
  <c r="A16" i="5" s="1"/>
  <c r="AI38" i="1"/>
  <c r="K38" i="5" s="1"/>
  <c r="AI37" i="1"/>
  <c r="K37" i="5" s="1"/>
  <c r="AI36" i="1"/>
  <c r="K36" i="5" s="1"/>
  <c r="AI35" i="1"/>
  <c r="K30" i="5" s="1"/>
  <c r="AI34" i="1"/>
  <c r="K28" i="5" s="1"/>
  <c r="AI33" i="1"/>
  <c r="K32" i="5" s="1"/>
  <c r="AI32" i="1"/>
  <c r="K19" i="5" s="1"/>
  <c r="AI31" i="1"/>
  <c r="K18" i="5" s="1"/>
  <c r="AI30" i="1"/>
  <c r="K17" i="5" s="1"/>
  <c r="AI29" i="1"/>
  <c r="K35" i="5" s="1"/>
  <c r="AI28" i="1"/>
  <c r="K34" i="5" s="1"/>
  <c r="AI27" i="1"/>
  <c r="K33" i="5" s="1"/>
  <c r="AI26" i="1"/>
  <c r="K8" i="5" s="1"/>
  <c r="AI25" i="1"/>
  <c r="K9" i="5" s="1"/>
  <c r="AI24" i="1"/>
  <c r="K4" i="5" s="1"/>
  <c r="AI23" i="1"/>
  <c r="K15" i="5" s="1"/>
  <c r="AI22" i="1"/>
  <c r="K26" i="5" s="1"/>
  <c r="AI21" i="1"/>
  <c r="K22" i="5" s="1"/>
  <c r="AI20" i="1"/>
  <c r="K12" i="5" s="1"/>
  <c r="AI19" i="1"/>
  <c r="K11" i="5" s="1"/>
  <c r="AI18" i="1"/>
  <c r="K23" i="5" s="1"/>
  <c r="AI17" i="1"/>
  <c r="K25" i="5" s="1"/>
  <c r="AI16" i="1"/>
  <c r="K21" i="5" s="1"/>
  <c r="AI15" i="1"/>
  <c r="K20" i="5" s="1"/>
  <c r="AI14" i="1"/>
  <c r="K14" i="5" s="1"/>
  <c r="AI13" i="1"/>
  <c r="K7" i="5" s="1"/>
  <c r="AI12" i="1"/>
  <c r="K13" i="5" s="1"/>
  <c r="AI11" i="1"/>
  <c r="K29" i="5" s="1"/>
  <c r="AI10" i="1"/>
  <c r="K31" i="5" s="1"/>
  <c r="AI9" i="1"/>
  <c r="K27" i="5" s="1"/>
  <c r="AI8" i="1"/>
  <c r="K5" i="5" s="1"/>
  <c r="AI7" i="1"/>
  <c r="K6" i="5" s="1"/>
  <c r="AI6" i="1"/>
  <c r="K10" i="5" s="1"/>
  <c r="AI5" i="1"/>
  <c r="K24" i="5" s="1"/>
  <c r="AI4" i="1"/>
  <c r="K3" i="5" s="1"/>
  <c r="B46" i="3"/>
  <c r="AI3" i="1"/>
  <c r="K16" i="5" s="1"/>
  <c r="F6" i="1"/>
  <c r="D44" i="1" s="1"/>
  <c r="C4" i="4" s="1"/>
  <c r="F9" i="1"/>
  <c r="D45" i="1" s="1"/>
  <c r="F12" i="1"/>
  <c r="D46" i="1" s="1"/>
  <c r="F15" i="1"/>
  <c r="D47" i="1" s="1"/>
  <c r="C10" i="4" s="1"/>
  <c r="F18" i="1"/>
  <c r="D48" i="1" s="1"/>
  <c r="F21" i="1"/>
  <c r="D49" i="1" s="1"/>
  <c r="F24" i="1"/>
  <c r="D50" i="1" s="1"/>
  <c r="F27" i="1"/>
  <c r="D51" i="1" s="1"/>
  <c r="F30" i="1"/>
  <c r="D52" i="1" s="1"/>
  <c r="C11" i="4" s="1"/>
  <c r="F33" i="1"/>
  <c r="D53" i="1" s="1"/>
  <c r="C9" i="4" s="1"/>
  <c r="F36" i="1"/>
  <c r="D54" i="1" s="1"/>
  <c r="C14" i="4" s="1"/>
  <c r="E38" i="1"/>
  <c r="AA38" i="1" s="1"/>
  <c r="C38" i="5" s="1"/>
  <c r="E37" i="1"/>
  <c r="AA37" i="1" s="1"/>
  <c r="C37" i="5" s="1"/>
  <c r="E36" i="1"/>
  <c r="AA36" i="1" s="1"/>
  <c r="C36" i="5" s="1"/>
  <c r="E35" i="1"/>
  <c r="AA35" i="1" s="1"/>
  <c r="C30" i="5" s="1"/>
  <c r="E34" i="1"/>
  <c r="AA34" i="1" s="1"/>
  <c r="C28" i="5" s="1"/>
  <c r="E33" i="1"/>
  <c r="AA33" i="1" s="1"/>
  <c r="C32" i="5" s="1"/>
  <c r="E32" i="1"/>
  <c r="AA32" i="1" s="1"/>
  <c r="C19" i="5" s="1"/>
  <c r="E31" i="1"/>
  <c r="AA31" i="1" s="1"/>
  <c r="C18" i="5" s="1"/>
  <c r="E30" i="1"/>
  <c r="AA30" i="1" s="1"/>
  <c r="C17" i="5" s="1"/>
  <c r="E29" i="1"/>
  <c r="AA29" i="1" s="1"/>
  <c r="C35" i="5" s="1"/>
  <c r="E28" i="1"/>
  <c r="AA28" i="1" s="1"/>
  <c r="C34" i="5" s="1"/>
  <c r="E27" i="1"/>
  <c r="AA27" i="1" s="1"/>
  <c r="C33" i="5" s="1"/>
  <c r="E26" i="1"/>
  <c r="AA26" i="1" s="1"/>
  <c r="C8" i="5" s="1"/>
  <c r="E25" i="1"/>
  <c r="AA25" i="1" s="1"/>
  <c r="C9" i="5" s="1"/>
  <c r="E24" i="1"/>
  <c r="AA24" i="1" s="1"/>
  <c r="C4" i="5" s="1"/>
  <c r="E23" i="1"/>
  <c r="AA23" i="1" s="1"/>
  <c r="C15" i="5" s="1"/>
  <c r="E22" i="1"/>
  <c r="AA22" i="1" s="1"/>
  <c r="C26" i="5" s="1"/>
  <c r="E21" i="1"/>
  <c r="AA21" i="1" s="1"/>
  <c r="C22" i="5" s="1"/>
  <c r="E20" i="1"/>
  <c r="AA20" i="1" s="1"/>
  <c r="C12" i="5" s="1"/>
  <c r="E19" i="1"/>
  <c r="AA19" i="1" s="1"/>
  <c r="C11" i="5" s="1"/>
  <c r="E18" i="1"/>
  <c r="AA18" i="1" s="1"/>
  <c r="C23" i="5" s="1"/>
  <c r="E17" i="1"/>
  <c r="AA17" i="1" s="1"/>
  <c r="C25" i="5" s="1"/>
  <c r="E16" i="1"/>
  <c r="AA16" i="1" s="1"/>
  <c r="C21" i="5" s="1"/>
  <c r="E15" i="1"/>
  <c r="AA15" i="1" s="1"/>
  <c r="C20" i="5" s="1"/>
  <c r="E14" i="1"/>
  <c r="AA14" i="1" s="1"/>
  <c r="C14" i="5" s="1"/>
  <c r="E13" i="1"/>
  <c r="AA13" i="1" s="1"/>
  <c r="C7" i="5" s="1"/>
  <c r="E12" i="1"/>
  <c r="AA12" i="1" s="1"/>
  <c r="C13" i="5" s="1"/>
  <c r="E11" i="1"/>
  <c r="AA11" i="1" s="1"/>
  <c r="C29" i="5" s="1"/>
  <c r="E10" i="1"/>
  <c r="AA10" i="1" s="1"/>
  <c r="C31" i="5" s="1"/>
  <c r="E9" i="1"/>
  <c r="AA9" i="1" s="1"/>
  <c r="C27" i="5" s="1"/>
  <c r="E8" i="1"/>
  <c r="AA8" i="1" s="1"/>
  <c r="C5" i="5" s="1"/>
  <c r="E7" i="1"/>
  <c r="AA7" i="1" s="1"/>
  <c r="C6" i="5" s="1"/>
  <c r="E6" i="1"/>
  <c r="AA6" i="1" s="1"/>
  <c r="C10" i="5" s="1"/>
  <c r="E5" i="1"/>
  <c r="AA5" i="1" s="1"/>
  <c r="C24" i="5" s="1"/>
  <c r="E4" i="1"/>
  <c r="AA4" i="1" s="1"/>
  <c r="C3" i="5" s="1"/>
  <c r="E3" i="1"/>
  <c r="AA3" i="1" s="1"/>
  <c r="C16" i="5" s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3" i="1"/>
  <c r="D43" i="1" s="1"/>
  <c r="J36" i="1"/>
  <c r="F54" i="1" s="1"/>
  <c r="J33" i="1"/>
  <c r="F53" i="1" s="1"/>
  <c r="J30" i="1"/>
  <c r="F52" i="1" s="1"/>
  <c r="J27" i="1"/>
  <c r="F51" i="1" s="1"/>
  <c r="J24" i="1"/>
  <c r="F50" i="1" s="1"/>
  <c r="J21" i="1"/>
  <c r="F49" i="1" s="1"/>
  <c r="J18" i="1"/>
  <c r="F48" i="1" s="1"/>
  <c r="J15" i="1"/>
  <c r="F47" i="1" s="1"/>
  <c r="J12" i="1"/>
  <c r="F46" i="1" s="1"/>
  <c r="J9" i="1"/>
  <c r="F45" i="1" s="1"/>
  <c r="J6" i="1"/>
  <c r="F44" i="1" s="1"/>
  <c r="J3" i="1"/>
  <c r="F43" i="1" s="1"/>
  <c r="C6" i="4" l="1"/>
  <c r="C12" i="4"/>
  <c r="I5" i="4"/>
  <c r="I6" i="4"/>
  <c r="B10" i="4"/>
  <c r="C8" i="4"/>
  <c r="C13" i="4"/>
  <c r="B8" i="4"/>
  <c r="B3" i="4"/>
  <c r="C5" i="4"/>
  <c r="C7" i="4"/>
  <c r="I10" i="4"/>
  <c r="B5" i="4"/>
  <c r="B6" i="4"/>
  <c r="H6" i="4"/>
  <c r="I45" i="1"/>
  <c r="I54" i="1"/>
  <c r="H11" i="4"/>
  <c r="I50" i="1"/>
  <c r="I47" i="1"/>
  <c r="H4" i="4"/>
  <c r="I46" i="1"/>
  <c r="I49" i="1"/>
  <c r="H7" i="4"/>
  <c r="I52" i="1"/>
  <c r="I43" i="1"/>
  <c r="H14" i="4"/>
  <c r="I48" i="1"/>
  <c r="H3" i="4"/>
  <c r="H10" i="4"/>
  <c r="I44" i="1"/>
  <c r="H8" i="4"/>
  <c r="H5" i="4"/>
  <c r="I53" i="1"/>
  <c r="H12" i="4"/>
  <c r="H9" i="4"/>
  <c r="I51" i="1"/>
  <c r="H13" i="4"/>
  <c r="E3" i="4"/>
  <c r="E9" i="4"/>
  <c r="E6" i="4"/>
  <c r="L51" i="1"/>
  <c r="E4" i="4"/>
  <c r="E7" i="4"/>
  <c r="L46" i="1"/>
  <c r="E12" i="4"/>
  <c r="K12" i="4" s="1"/>
  <c r="L50" i="1"/>
  <c r="E11" i="4"/>
  <c r="E14" i="4"/>
  <c r="K14" i="4" s="1"/>
  <c r="L54" i="1"/>
  <c r="E10" i="4"/>
  <c r="L47" i="1"/>
  <c r="E5" i="4"/>
  <c r="L43" i="1"/>
  <c r="E13" i="4"/>
  <c r="E8" i="4"/>
  <c r="G29" i="5"/>
  <c r="G17" i="5"/>
  <c r="G30" i="5"/>
  <c r="G18" i="5"/>
  <c r="AG11" i="1"/>
  <c r="I29" i="5" s="1"/>
  <c r="G31" i="5"/>
  <c r="G19" i="5"/>
  <c r="H33" i="5"/>
  <c r="AG27" i="1"/>
  <c r="I33" i="5" s="1"/>
  <c r="H31" i="5"/>
  <c r="AG10" i="1"/>
  <c r="I31" i="5" s="1"/>
  <c r="H28" i="5"/>
  <c r="AG34" i="1"/>
  <c r="I28" i="5" s="1"/>
  <c r="H38" i="5"/>
  <c r="AG38" i="1"/>
  <c r="I38" i="5" s="1"/>
  <c r="H29" i="5"/>
  <c r="H34" i="5"/>
  <c r="AG28" i="1"/>
  <c r="I34" i="5" s="1"/>
  <c r="H36" i="5"/>
  <c r="AG36" i="1"/>
  <c r="I36" i="5" s="1"/>
  <c r="H30" i="5"/>
  <c r="AG35" i="1"/>
  <c r="I30" i="5" s="1"/>
  <c r="H27" i="5"/>
  <c r="AG9" i="1"/>
  <c r="I27" i="5" s="1"/>
  <c r="H35" i="5"/>
  <c r="AG29" i="1"/>
  <c r="I35" i="5" s="1"/>
  <c r="H32" i="5"/>
  <c r="AG33" i="1"/>
  <c r="I32" i="5" s="1"/>
  <c r="H37" i="5"/>
  <c r="AG37" i="1"/>
  <c r="I37" i="5" s="1"/>
  <c r="H15" i="5"/>
  <c r="AG23" i="1"/>
  <c r="I15" i="5" s="1"/>
  <c r="H26" i="5"/>
  <c r="AG22" i="1"/>
  <c r="I26" i="5" s="1"/>
  <c r="H22" i="5"/>
  <c r="AG21" i="1"/>
  <c r="I22" i="5" s="1"/>
  <c r="H24" i="5"/>
  <c r="AG5" i="1"/>
  <c r="I24" i="5" s="1"/>
  <c r="H3" i="5"/>
  <c r="AG4" i="1"/>
  <c r="I3" i="5" s="1"/>
  <c r="H16" i="5"/>
  <c r="AG3" i="1"/>
  <c r="I16" i="5" s="1"/>
  <c r="H5" i="5"/>
  <c r="AG8" i="1"/>
  <c r="I5" i="5" s="1"/>
  <c r="H6" i="5"/>
  <c r="AG7" i="1"/>
  <c r="I6" i="5" s="1"/>
  <c r="H10" i="5"/>
  <c r="AG6" i="1"/>
  <c r="I10" i="5" s="1"/>
  <c r="H14" i="5"/>
  <c r="AG14" i="1"/>
  <c r="I14" i="5" s="1"/>
  <c r="H7" i="5"/>
  <c r="AG13" i="1"/>
  <c r="I7" i="5" s="1"/>
  <c r="H13" i="5"/>
  <c r="AG12" i="1"/>
  <c r="I13" i="5" s="1"/>
  <c r="H12" i="5"/>
  <c r="AG20" i="1"/>
  <c r="I12" i="5" s="1"/>
  <c r="H11" i="5"/>
  <c r="AG19" i="1"/>
  <c r="I11" i="5" s="1"/>
  <c r="H23" i="5"/>
  <c r="AG18" i="1"/>
  <c r="I23" i="5" s="1"/>
  <c r="H20" i="5"/>
  <c r="AG15" i="1"/>
  <c r="I20" i="5" s="1"/>
  <c r="H25" i="5"/>
  <c r="AG17" i="1"/>
  <c r="I25" i="5" s="1"/>
  <c r="H21" i="5"/>
  <c r="AG16" i="1"/>
  <c r="I21" i="5" s="1"/>
  <c r="H19" i="5"/>
  <c r="AG32" i="1"/>
  <c r="I19" i="5" s="1"/>
  <c r="H18" i="5"/>
  <c r="AG31" i="1"/>
  <c r="I18" i="5" s="1"/>
  <c r="H17" i="5"/>
  <c r="AG30" i="1"/>
  <c r="I17" i="5" s="1"/>
  <c r="H8" i="5"/>
  <c r="AG26" i="1"/>
  <c r="I8" i="5" s="1"/>
  <c r="H9" i="5"/>
  <c r="AG25" i="1"/>
  <c r="I9" i="5" s="1"/>
  <c r="H4" i="5"/>
  <c r="AG24" i="1"/>
  <c r="I4" i="5" s="1"/>
  <c r="D36" i="5"/>
  <c r="D17" i="5"/>
  <c r="D13" i="5"/>
  <c r="D23" i="5"/>
  <c r="D4" i="5"/>
  <c r="R9" i="1"/>
  <c r="R24" i="1"/>
  <c r="R21" i="1"/>
  <c r="R33" i="1"/>
  <c r="R12" i="1"/>
  <c r="R6" i="1"/>
  <c r="R18" i="1"/>
  <c r="R30" i="1"/>
  <c r="C3" i="4"/>
  <c r="R15" i="1"/>
  <c r="R27" i="1"/>
  <c r="J44" i="1"/>
  <c r="I4" i="4" s="1"/>
  <c r="J48" i="1"/>
  <c r="J52" i="1"/>
  <c r="I11" i="4" s="1"/>
  <c r="J45" i="1"/>
  <c r="J49" i="1"/>
  <c r="J53" i="1"/>
  <c r="I9" i="4" s="1"/>
  <c r="G52" i="1"/>
  <c r="G44" i="1"/>
  <c r="G48" i="1"/>
  <c r="G47" i="1"/>
  <c r="G53" i="1"/>
  <c r="G49" i="1"/>
  <c r="G45" i="1"/>
  <c r="G54" i="1"/>
  <c r="G50" i="1"/>
  <c r="G46" i="1"/>
  <c r="G51" i="1"/>
  <c r="R36" i="1"/>
  <c r="R3" i="1"/>
  <c r="AC13" i="1"/>
  <c r="E7" i="5" s="1"/>
  <c r="AC25" i="1"/>
  <c r="E9" i="5" s="1"/>
  <c r="AC37" i="1"/>
  <c r="E37" i="5" s="1"/>
  <c r="AC27" i="1"/>
  <c r="E33" i="5" s="1"/>
  <c r="AC8" i="1"/>
  <c r="E5" i="5" s="1"/>
  <c r="AC20" i="1"/>
  <c r="E12" i="5" s="1"/>
  <c r="AC32" i="1"/>
  <c r="E19" i="5" s="1"/>
  <c r="AC15" i="1"/>
  <c r="E20" i="5" s="1"/>
  <c r="AC36" i="1"/>
  <c r="E36" i="5" s="1"/>
  <c r="AC10" i="1"/>
  <c r="E31" i="5" s="1"/>
  <c r="AC14" i="1"/>
  <c r="E14" i="5" s="1"/>
  <c r="AC22" i="1"/>
  <c r="E26" i="5" s="1"/>
  <c r="AC26" i="1"/>
  <c r="E8" i="5" s="1"/>
  <c r="AC34" i="1"/>
  <c r="E28" i="5" s="1"/>
  <c r="AC38" i="1"/>
  <c r="E38" i="5" s="1"/>
  <c r="AC3" i="1"/>
  <c r="E16" i="5" s="1"/>
  <c r="AC4" i="1"/>
  <c r="E3" i="5" s="1"/>
  <c r="AC6" i="1"/>
  <c r="E10" i="5" s="1"/>
  <c r="AC11" i="1"/>
  <c r="E29" i="5" s="1"/>
  <c r="AC16" i="1"/>
  <c r="E21" i="5" s="1"/>
  <c r="AC18" i="1"/>
  <c r="E23" i="5" s="1"/>
  <c r="AC23" i="1"/>
  <c r="E15" i="5" s="1"/>
  <c r="AC28" i="1"/>
  <c r="E34" i="5" s="1"/>
  <c r="AC30" i="1"/>
  <c r="E17" i="5" s="1"/>
  <c r="AC35" i="1"/>
  <c r="E30" i="5" s="1"/>
  <c r="AC7" i="1"/>
  <c r="E6" i="5" s="1"/>
  <c r="AC9" i="1"/>
  <c r="E27" i="5" s="1"/>
  <c r="AC19" i="1"/>
  <c r="E11" i="5" s="1"/>
  <c r="AC21" i="1"/>
  <c r="E22" i="5" s="1"/>
  <c r="AC31" i="1"/>
  <c r="E18" i="5" s="1"/>
  <c r="AC33" i="1"/>
  <c r="E32" i="5" s="1"/>
  <c r="AC5" i="1"/>
  <c r="E24" i="5" s="1"/>
  <c r="AC12" i="1"/>
  <c r="E13" i="5" s="1"/>
  <c r="AC17" i="1"/>
  <c r="E25" i="5" s="1"/>
  <c r="AC24" i="1"/>
  <c r="E4" i="5" s="1"/>
  <c r="AC29" i="1"/>
  <c r="E35" i="5" s="1"/>
  <c r="G43" i="1"/>
  <c r="U3" i="1"/>
  <c r="U15" i="1"/>
  <c r="U30" i="1"/>
  <c r="K15" i="1"/>
  <c r="U9" i="1"/>
  <c r="U21" i="1"/>
  <c r="U6" i="1"/>
  <c r="U18" i="1"/>
  <c r="U12" i="1"/>
  <c r="U24" i="1"/>
  <c r="G30" i="1"/>
  <c r="G24" i="1"/>
  <c r="T38" i="1"/>
  <c r="T34" i="1"/>
  <c r="K36" i="1"/>
  <c r="U27" i="1"/>
  <c r="T5" i="1"/>
  <c r="T9" i="1"/>
  <c r="T13" i="1"/>
  <c r="T17" i="1"/>
  <c r="T21" i="1"/>
  <c r="T25" i="1"/>
  <c r="T29" i="1"/>
  <c r="T33" i="1"/>
  <c r="T37" i="1"/>
  <c r="K30" i="1"/>
  <c r="K18" i="1"/>
  <c r="K6" i="1"/>
  <c r="U36" i="1"/>
  <c r="T4" i="1"/>
  <c r="T8" i="1"/>
  <c r="T12" i="1"/>
  <c r="T16" i="1"/>
  <c r="T20" i="1"/>
  <c r="T24" i="1"/>
  <c r="T28" i="1"/>
  <c r="T32" i="1"/>
  <c r="T36" i="1"/>
  <c r="K33" i="1"/>
  <c r="K21" i="1"/>
  <c r="K9" i="1"/>
  <c r="T3" i="1"/>
  <c r="T7" i="1"/>
  <c r="T11" i="1"/>
  <c r="T15" i="1"/>
  <c r="T19" i="1"/>
  <c r="T23" i="1"/>
  <c r="T27" i="1"/>
  <c r="T31" i="1"/>
  <c r="T35" i="1"/>
  <c r="K3" i="1"/>
  <c r="K24" i="1"/>
  <c r="K12" i="1"/>
  <c r="T6" i="1"/>
  <c r="T10" i="1"/>
  <c r="T14" i="1"/>
  <c r="T18" i="1"/>
  <c r="T22" i="1"/>
  <c r="T26" i="1"/>
  <c r="T30" i="1"/>
  <c r="G12" i="1"/>
  <c r="G36" i="1"/>
  <c r="K27" i="1"/>
  <c r="G33" i="1"/>
  <c r="G21" i="1"/>
  <c r="G6" i="1"/>
  <c r="G3" i="1"/>
  <c r="G9" i="1"/>
  <c r="G27" i="1"/>
  <c r="G15" i="1"/>
  <c r="G18" i="1"/>
  <c r="D10" i="4" l="1"/>
  <c r="I8" i="4"/>
  <c r="K8" i="4" s="1"/>
  <c r="I13" i="4"/>
  <c r="J5" i="4" s="1"/>
  <c r="K10" i="4"/>
  <c r="I3" i="4"/>
  <c r="K3" i="4" s="1"/>
  <c r="K6" i="4"/>
  <c r="L44" i="1"/>
  <c r="K9" i="4"/>
  <c r="K11" i="4"/>
  <c r="L49" i="1"/>
  <c r="K4" i="4"/>
  <c r="F11" i="4"/>
  <c r="F13" i="4"/>
  <c r="F8" i="4"/>
  <c r="F14" i="4"/>
  <c r="F6" i="4"/>
  <c r="F12" i="4"/>
  <c r="F10" i="4"/>
  <c r="F7" i="4"/>
  <c r="F3" i="4"/>
  <c r="K5" i="4"/>
  <c r="F5" i="4"/>
  <c r="L48" i="1"/>
  <c r="L52" i="1"/>
  <c r="L53" i="1"/>
  <c r="L45" i="1"/>
  <c r="F9" i="4"/>
  <c r="K7" i="4"/>
  <c r="F4" i="4"/>
  <c r="E48" i="1"/>
  <c r="E52" i="1"/>
  <c r="J10" i="5"/>
  <c r="E47" i="1"/>
  <c r="J37" i="5"/>
  <c r="J20" i="5"/>
  <c r="J15" i="5"/>
  <c r="J28" i="5"/>
  <c r="J6" i="5"/>
  <c r="J34" i="5"/>
  <c r="J7" i="5"/>
  <c r="J38" i="5"/>
  <c r="J25" i="5"/>
  <c r="J5" i="5"/>
  <c r="J18" i="5"/>
  <c r="J35" i="5"/>
  <c r="J24" i="5"/>
  <c r="J30" i="5"/>
  <c r="J29" i="5"/>
  <c r="J32" i="5"/>
  <c r="J19" i="5"/>
  <c r="J12" i="5"/>
  <c r="J8" i="5"/>
  <c r="J21" i="5"/>
  <c r="J3" i="5"/>
  <c r="J27" i="5"/>
  <c r="J14" i="5"/>
  <c r="J36" i="5"/>
  <c r="J26" i="5"/>
  <c r="J13" i="5"/>
  <c r="J22" i="5"/>
  <c r="J31" i="5"/>
  <c r="J33" i="5"/>
  <c r="J9" i="5"/>
  <c r="J17" i="5"/>
  <c r="J16" i="5"/>
  <c r="J23" i="5"/>
  <c r="J11" i="5"/>
  <c r="J4" i="5"/>
  <c r="E46" i="1"/>
  <c r="K46" i="1"/>
  <c r="E53" i="1"/>
  <c r="E51" i="1"/>
  <c r="E50" i="1"/>
  <c r="E43" i="1"/>
  <c r="K51" i="1"/>
  <c r="E44" i="1"/>
  <c r="E45" i="1"/>
  <c r="E49" i="1"/>
  <c r="E54" i="1"/>
  <c r="D9" i="4"/>
  <c r="D13" i="4"/>
  <c r="D8" i="4"/>
  <c r="D6" i="4"/>
  <c r="D14" i="4"/>
  <c r="D3" i="4"/>
  <c r="D4" i="4"/>
  <c r="D5" i="4"/>
  <c r="D12" i="4"/>
  <c r="D7" i="4"/>
  <c r="J8" i="4"/>
  <c r="J4" i="4"/>
  <c r="K44" i="1"/>
  <c r="D11" i="4"/>
  <c r="K54" i="1"/>
  <c r="K53" i="1"/>
  <c r="K47" i="1"/>
  <c r="K45" i="1"/>
  <c r="K48" i="1"/>
  <c r="K50" i="1"/>
  <c r="K49" i="1"/>
  <c r="K52" i="1"/>
  <c r="AH28" i="1"/>
  <c r="AH5" i="1"/>
  <c r="AH38" i="1"/>
  <c r="AH3" i="1"/>
  <c r="AH29" i="1"/>
  <c r="AH8" i="1"/>
  <c r="AH4" i="1"/>
  <c r="AH22" i="1"/>
  <c r="AH26" i="1"/>
  <c r="AH23" i="1"/>
  <c r="AH10" i="1"/>
  <c r="AH15" i="1"/>
  <c r="AH34" i="1"/>
  <c r="AH7" i="1"/>
  <c r="AH21" i="1"/>
  <c r="AH16" i="1"/>
  <c r="AH14" i="1"/>
  <c r="AH6" i="1"/>
  <c r="AH27" i="1"/>
  <c r="AH36" i="1"/>
  <c r="AH30" i="1"/>
  <c r="AH24" i="1"/>
  <c r="AH18" i="1"/>
  <c r="AH12" i="1"/>
  <c r="AH17" i="1"/>
  <c r="AH11" i="1"/>
  <c r="AH33" i="1"/>
  <c r="AH9" i="1"/>
  <c r="AH37" i="1"/>
  <c r="AH31" i="1"/>
  <c r="AH25" i="1"/>
  <c r="AH19" i="1"/>
  <c r="AH13" i="1"/>
  <c r="AH32" i="1"/>
  <c r="AH20" i="1"/>
  <c r="AH35" i="1"/>
  <c r="K43" i="1"/>
  <c r="V3" i="1"/>
  <c r="V6" i="1"/>
  <c r="V12" i="1"/>
  <c r="V24" i="1"/>
  <c r="V9" i="1"/>
  <c r="V21" i="1"/>
  <c r="V33" i="1"/>
  <c r="V18" i="1"/>
  <c r="V30" i="1"/>
  <c r="V15" i="1"/>
  <c r="V27" i="1"/>
  <c r="V36" i="1"/>
  <c r="K13" i="4" l="1"/>
  <c r="L6" i="4" s="1"/>
  <c r="J6" i="4"/>
  <c r="J11" i="4"/>
  <c r="J7" i="4"/>
  <c r="J9" i="4"/>
  <c r="J12" i="4"/>
  <c r="J13" i="4"/>
  <c r="J14" i="4"/>
  <c r="J3" i="4"/>
  <c r="J10" i="4"/>
  <c r="L12" i="4"/>
  <c r="L13" i="4"/>
  <c r="L3" i="4"/>
  <c r="L10" i="4"/>
  <c r="L7" i="4"/>
  <c r="L14" i="4"/>
  <c r="L8" i="4"/>
  <c r="L11" i="4"/>
  <c r="M53" i="1"/>
  <c r="M46" i="1"/>
  <c r="M45" i="1"/>
  <c r="M54" i="1"/>
  <c r="M51" i="1"/>
  <c r="M49" i="1"/>
  <c r="M43" i="1"/>
  <c r="M52" i="1"/>
  <c r="M50" i="1"/>
  <c r="M48" i="1"/>
  <c r="M47" i="1"/>
  <c r="M44" i="1"/>
  <c r="L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AKRIPEE</author>
  </authors>
  <commentList>
    <comment ref="N43" authorId="0" shapeId="0" xr:uid="{45B3F8B4-8BA4-4CC3-9E1D-81C827E09D96}">
      <text>
        <r>
          <rPr>
            <b/>
            <sz val="9"/>
            <color indexed="81"/>
            <rFont val="Tahoma"/>
            <family val="2"/>
            <charset val="186"/>
          </rPr>
          <t>AKRIPEE:</t>
        </r>
        <r>
          <rPr>
            <sz val="9"/>
            <color indexed="81"/>
            <rFont val="Tahoma"/>
            <family val="2"/>
            <charset val="186"/>
          </rPr>
          <t xml:space="preserve">
Strike 15 Spare 30</t>
        </r>
      </text>
    </comment>
    <comment ref="N44" authorId="0" shapeId="0" xr:uid="{63882DE8-5C5A-4D21-8443-3EBF0DAF9B44}">
      <text>
        <r>
          <rPr>
            <b/>
            <sz val="9"/>
            <color indexed="81"/>
            <rFont val="Tahoma"/>
            <family val="2"/>
            <charset val="186"/>
          </rPr>
          <t>AKRIPEE:</t>
        </r>
        <r>
          <rPr>
            <sz val="9"/>
            <color indexed="81"/>
            <rFont val="Tahoma"/>
            <family val="2"/>
            <charset val="186"/>
          </rPr>
          <t xml:space="preserve">
Strike 15, Spare 26</t>
        </r>
      </text>
    </comment>
    <comment ref="N51" authorId="0" shapeId="0" xr:uid="{7CC289ED-B522-4165-8DF6-632A9D268AA2}">
      <text>
        <r>
          <rPr>
            <b/>
            <sz val="9"/>
            <color indexed="81"/>
            <rFont val="Tahoma"/>
            <family val="2"/>
            <charset val="186"/>
          </rPr>
          <t>AKRIPEE:</t>
        </r>
        <r>
          <rPr>
            <sz val="9"/>
            <color indexed="81"/>
            <rFont val="Tahoma"/>
            <family val="2"/>
            <charset val="186"/>
          </rPr>
          <t xml:space="preserve">
Strike 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AKRIPEE</author>
  </authors>
  <commentList>
    <comment ref="C4" authorId="0" shapeId="0" xr:uid="{9450E108-CC74-4D85-A4EE-C69DCCA9E388}">
      <text>
        <r>
          <rPr>
            <b/>
            <sz val="9"/>
            <color indexed="81"/>
            <rFont val="Tahoma"/>
            <family val="2"/>
            <charset val="186"/>
          </rPr>
          <t>AKRIPEE:</t>
        </r>
        <r>
          <rPr>
            <sz val="9"/>
            <color indexed="81"/>
            <rFont val="Tahoma"/>
            <family val="2"/>
            <charset val="186"/>
          </rPr>
          <t xml:space="preserve">
Strike 19</t>
        </r>
      </text>
    </comment>
    <comment ref="C5" authorId="0" shapeId="0" xr:uid="{4B191400-C406-4EAC-A9D0-E295E6E1FCD9}">
      <text>
        <r>
          <rPr>
            <b/>
            <sz val="9"/>
            <color indexed="81"/>
            <rFont val="Tahoma"/>
            <family val="2"/>
            <charset val="186"/>
          </rPr>
          <t>AKRIPEE:</t>
        </r>
        <r>
          <rPr>
            <sz val="9"/>
            <color indexed="81"/>
            <rFont val="Tahoma"/>
            <family val="2"/>
            <charset val="186"/>
          </rPr>
          <t xml:space="preserve">
Strike 15 Spare 30</t>
        </r>
      </text>
    </comment>
    <comment ref="C6" authorId="0" shapeId="0" xr:uid="{1886B15D-374F-4DD4-8842-04B400087B24}">
      <text>
        <r>
          <rPr>
            <b/>
            <sz val="9"/>
            <color indexed="81"/>
            <rFont val="Tahoma"/>
            <family val="2"/>
            <charset val="186"/>
          </rPr>
          <t>AKRIPEE:</t>
        </r>
        <r>
          <rPr>
            <sz val="9"/>
            <color indexed="81"/>
            <rFont val="Tahoma"/>
            <family val="2"/>
            <charset val="186"/>
          </rPr>
          <t xml:space="preserve">
Strike 15, Spare 26</t>
        </r>
      </text>
    </comment>
  </commentList>
</comments>
</file>

<file path=xl/sharedStrings.xml><?xml version="1.0" encoding="utf-8"?>
<sst xmlns="http://schemas.openxmlformats.org/spreadsheetml/2006/main" count="390" uniqueCount="135">
  <si>
    <t>Ees- ja perekonnanimi</t>
  </si>
  <si>
    <t>Koht</t>
  </si>
  <si>
    <t>EE AIA AS</t>
  </si>
  <si>
    <t>ENSTO ELEKTER AS</t>
  </si>
  <si>
    <t>KOKKU</t>
  </si>
  <si>
    <t>TERA AS</t>
  </si>
  <si>
    <t>I seeria</t>
  </si>
  <si>
    <t>II seeria</t>
  </si>
  <si>
    <t>E-SERVICE AS</t>
  </si>
  <si>
    <t>Viru Elektrikaubandus AS</t>
  </si>
  <si>
    <t>Parim seeria</t>
  </si>
  <si>
    <t>Talger -Elektrotehnika OÜ</t>
  </si>
  <si>
    <t>Elwo AS</t>
  </si>
  <si>
    <t>Schneider Electric Eesti AS</t>
  </si>
  <si>
    <t>Ettevõtte nimi</t>
  </si>
  <si>
    <t>A-Kaabel OÜ</t>
  </si>
  <si>
    <t>KH Energia-Konsult AS</t>
  </si>
  <si>
    <t>Elektroskandia Baltic OÜ</t>
  </si>
  <si>
    <t>Tallinna Ehituskool</t>
  </si>
  <si>
    <t>YIT EMICO 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</si>
  <si>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</si>
  <si>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</si>
  <si>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</si>
  <si>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</si>
  <si>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</si>
  <si>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</si>
  <si>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</si>
  <si>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</si>
  <si>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</si>
  <si>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</si>
  <si>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</si>
  <si>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</si>
  <si>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Ensto Elekter AS</t>
  </si>
  <si>
    <t>E-Service AS</t>
  </si>
  <si>
    <t>Plastor AS</t>
  </si>
  <si>
    <t>Talger-Elektrotehnika OÜ</t>
  </si>
  <si>
    <t>Empower AS</t>
  </si>
  <si>
    <t>ABB Keila</t>
  </si>
  <si>
    <t>Tameo MT AS</t>
  </si>
  <si>
    <t>Elektroskandia Baltics OÜ</t>
  </si>
  <si>
    <t>EETELi JÕULUBOWLING 2011</t>
  </si>
  <si>
    <t>Elero AS</t>
  </si>
  <si>
    <t>Onninen AS</t>
  </si>
  <si>
    <t>EETELi JÕULUBOWLING 2012</t>
  </si>
  <si>
    <t>Eesti Energia Võrguehitus AS</t>
  </si>
  <si>
    <t>Moodne Valgustus  AS</t>
  </si>
  <si>
    <t>Talger- Elektrotehnika OÜ</t>
  </si>
  <si>
    <t xml:space="preserve">AS TERA </t>
  </si>
  <si>
    <t>Caverion Eesti AS</t>
  </si>
  <si>
    <t>Ensto Ensek AS</t>
  </si>
  <si>
    <t>EETELi JÕULUBOWLING 2013</t>
  </si>
  <si>
    <t xml:space="preserve">E-Service AS </t>
  </si>
  <si>
    <t>Empower</t>
  </si>
  <si>
    <t>Mihkel Mahlapuu</t>
  </si>
  <si>
    <t>Elektroskandia Baltics</t>
  </si>
  <si>
    <t>Teet Tähepõld</t>
  </si>
  <si>
    <t xml:space="preserve">Eesti Energia Võrguehitus </t>
  </si>
  <si>
    <t>ELWO</t>
  </si>
  <si>
    <t>Talger Elektrotehnika</t>
  </si>
  <si>
    <t>Moodne Valgustus</t>
  </si>
  <si>
    <t>Rada</t>
  </si>
  <si>
    <t>Firma</t>
  </si>
  <si>
    <t>Prooviseeria</t>
  </si>
  <si>
    <t>Kokku</t>
  </si>
  <si>
    <t>Summa</t>
  </si>
  <si>
    <t>Ind koht</t>
  </si>
  <si>
    <t>Mees-kond</t>
  </si>
  <si>
    <t>EETELi JÕULUBOWLING 2014</t>
  </si>
  <si>
    <t>Punkte</t>
  </si>
  <si>
    <t>EETELi JÕULUBOWLING 2009</t>
  </si>
  <si>
    <t>EETELi JÕULUBOWLING 2010</t>
  </si>
  <si>
    <t>E-SERVICE AS I</t>
  </si>
  <si>
    <t>E-SERVICE AS II</t>
  </si>
  <si>
    <t>Leonhard Weiss Energy</t>
  </si>
  <si>
    <t>Draka Keila Cables (naised)</t>
  </si>
  <si>
    <t>Proov</t>
  </si>
  <si>
    <t>II Seeria</t>
  </si>
  <si>
    <t>Ensto Ensek</t>
  </si>
  <si>
    <t>Viru Elektrikaubandus</t>
  </si>
  <si>
    <t>Jaanika Lillemets</t>
  </si>
  <si>
    <t>Krister Peetmaa</t>
  </si>
  <si>
    <t>Merle Peetmaa</t>
  </si>
  <si>
    <t>III seeria</t>
  </si>
  <si>
    <t>III Seeria</t>
  </si>
  <si>
    <t>EETELi JÕULUBOWLING 2015</t>
  </si>
  <si>
    <t>EETELi JÕULUBOWLING 2016</t>
  </si>
  <si>
    <t>E-Service AS II</t>
  </si>
  <si>
    <t>E-Service AS I</t>
  </si>
  <si>
    <t>Energo Veritas OÜ</t>
  </si>
  <si>
    <t>Elrek- Mont OÜ</t>
  </si>
  <si>
    <t>Leonhard Weiss Energy AS</t>
  </si>
  <si>
    <t>Eletal Service OÜ</t>
  </si>
  <si>
    <t>W.EG Eesti OÜ</t>
  </si>
  <si>
    <t>EETELi JÕULUBOWLING 2017</t>
  </si>
  <si>
    <t>Tiit Kadak</t>
  </si>
  <si>
    <t>Draka Keila Cables AS</t>
  </si>
  <si>
    <t>Elektritsentrum AS</t>
  </si>
  <si>
    <t>Tauno Laurson</t>
  </si>
  <si>
    <t>Egert Ader</t>
  </si>
  <si>
    <t>Harju Elekter Elektrotehnika AS</t>
  </si>
  <si>
    <t>Vitali Sorokin</t>
  </si>
  <si>
    <t>Marit Rae</t>
  </si>
  <si>
    <t>Tarmo Roth</t>
  </si>
  <si>
    <t>Andres Meresmaa</t>
  </si>
  <si>
    <t>Reijo Tamm</t>
  </si>
  <si>
    <t>Parim mees:</t>
  </si>
  <si>
    <t>Parim naine:</t>
  </si>
  <si>
    <t>EETELi JÕULUBOWLING 2018</t>
  </si>
  <si>
    <t>Leonhard Weiss Energy AS II</t>
  </si>
  <si>
    <t xml:space="preserve">Leonhard Weiss Energy AS I </t>
  </si>
  <si>
    <t>Elero AS I</t>
  </si>
  <si>
    <t>Elero AS II</t>
  </si>
  <si>
    <t>ABB AS</t>
  </si>
  <si>
    <t>Markel Puusep</t>
  </si>
  <si>
    <t>Margit Puusep</t>
  </si>
  <si>
    <t>Koit Kaup</t>
  </si>
  <si>
    <t>Ahto Pärnamets</t>
  </si>
  <si>
    <t>Aleksandr Jakovlev</t>
  </si>
  <si>
    <t>Roman Bõstrov</t>
  </si>
  <si>
    <t>Villu Vahter</t>
  </si>
  <si>
    <t>Filip Maandi</t>
  </si>
  <si>
    <t>Virve Sidron</t>
  </si>
  <si>
    <t>Taiko Juga</t>
  </si>
  <si>
    <t>Karl Kürsa</t>
  </si>
  <si>
    <t>Ranno Kivistik</t>
  </si>
  <si>
    <t>Triin Ärsis</t>
  </si>
  <si>
    <t>Tõnis Aruste</t>
  </si>
  <si>
    <t>Anti Roots</t>
  </si>
  <si>
    <t>Jako Tempel</t>
  </si>
  <si>
    <t>Marju Paunel</t>
  </si>
  <si>
    <t>Janar Novitski</t>
  </si>
  <si>
    <t>Kadri Kaaret</t>
  </si>
  <si>
    <t>Alan-Skiip Küttim</t>
  </si>
  <si>
    <t>4.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</si>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</sst>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k_r_-;\-* #,##0\ _k_r_-;_-* &quot;-&quot;??\ _k_r_-;_-@_-"/>
  </numFmts>
  <fonts count="3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indexed="6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4"/>
      <color indexed="1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4"/>
      <color indexed="6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4"/>
      <color rgb="FF301806"/>
      <name val="Calibri"/>
      <family val="2"/>
      <charset val="186"/>
      <scheme val="minor"/>
    </font>
    <font>
      <b/>
      <sz val="14"/>
      <color theme="2" tint="-0.749992370372631"/>
      <name val="Calibri"/>
      <family val="2"/>
      <charset val="186"/>
      <scheme val="minor"/>
    </font>
    <font>
      <sz val="14"/>
      <color indexed="10"/>
      <name val="Calibri"/>
      <family val="2"/>
      <charset val="186"/>
      <scheme val="minor"/>
    </font>
    <font>
      <sz val="14"/>
      <color rgb="FFFF0000"/>
      <name val="Calibri"/>
      <family val="2"/>
      <charset val="186"/>
      <scheme val="minor"/>
    </font>
    <font>
      <b/>
      <sz val="14"/>
      <color theme="3" tint="-0.249977111117893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  <font>
      <sz val="14"/>
      <color rgb="FF00B050"/>
      <name val="Calibri"/>
      <family val="2"/>
      <charset val="186"/>
      <scheme val="minor"/>
    </font>
    <font>
      <sz val="14"/>
      <color theme="3" tint="-0.249977111117893"/>
      <name val="Calibri"/>
      <family val="2"/>
      <charset val="186"/>
      <scheme val="minor"/>
    </font>
    <font>
      <b/>
      <sz val="14"/>
      <color rgb="FF663300"/>
      <name val="Calibri"/>
      <family val="2"/>
      <charset val="186"/>
      <scheme val="minor"/>
    </font>
    <font>
      <b/>
      <sz val="14"/>
      <color indexed="17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sz val="14"/>
      <color rgb="FF0070C0"/>
      <name val="Calibri"/>
      <family val="2"/>
      <charset val="186"/>
      <scheme val="minor"/>
    </font>
    <font>
      <b/>
      <sz val="12"/>
      <color rgb="FF301806"/>
      <name val="Calibri"/>
      <family val="2"/>
      <charset val="186"/>
      <scheme val="minor"/>
    </font>
    <font>
      <b/>
      <sz val="11"/>
      <color rgb="FF301806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22"/>
      <color rgb="FF301806"/>
      <name val="Calibri"/>
      <family val="2"/>
      <charset val="186"/>
      <scheme val="minor"/>
    </font>
    <font>
      <b/>
      <sz val="14"/>
      <color theme="3"/>
      <name val="Calibri"/>
      <family val="2"/>
      <charset val="186"/>
      <scheme val="minor"/>
    </font>
    <font>
      <b/>
      <sz val="16"/>
      <color rgb="FF301806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4"/>
      <color rgb="FF58C85D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13">
    <xf numFmtId="0" fontId="0" fillId="0" borderId="0" xfId="0"/>
    <xf numFmtId="165" fontId="3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5" xfId="1" applyNumberFormat="1" applyFont="1" applyBorder="1" applyAlignment="1">
      <alignment horizontal="center"/>
    </xf>
    <xf numFmtId="49" fontId="10" fillId="0" borderId="1" xfId="0" applyNumberFormat="1" applyFont="1" applyBorder="1" applyAlignment="1"/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9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/>
    <xf numFmtId="0" fontId="4" fillId="0" borderId="5" xfId="0" applyFont="1" applyBorder="1"/>
    <xf numFmtId="0" fontId="9" fillId="0" borderId="10" xfId="0" applyFont="1" applyBorder="1" applyAlignment="1">
      <alignment horizontal="center"/>
    </xf>
    <xf numFmtId="0" fontId="4" fillId="0" borderId="6" xfId="0" applyFont="1" applyBorder="1"/>
    <xf numFmtId="0" fontId="9" fillId="0" borderId="1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5" fontId="11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6" xfId="0" applyFont="1" applyBorder="1"/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" fontId="11" fillId="0" borderId="0" xfId="0" applyNumberFormat="1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165" fontId="16" fillId="0" borderId="1" xfId="1" applyNumberFormat="1" applyFont="1" applyBorder="1" applyAlignment="1">
      <alignment horizontal="center"/>
    </xf>
    <xf numFmtId="165" fontId="16" fillId="0" borderId="1" xfId="1" applyNumberFormat="1" applyFont="1" applyBorder="1" applyAlignment="1">
      <alignment horizontal="left"/>
    </xf>
    <xf numFmtId="0" fontId="16" fillId="0" borderId="1" xfId="0" applyFont="1" applyBorder="1"/>
    <xf numFmtId="165" fontId="15" fillId="0" borderId="1" xfId="1" applyNumberFormat="1" applyFont="1" applyBorder="1" applyAlignment="1">
      <alignment horizontal="center"/>
    </xf>
    <xf numFmtId="165" fontId="15" fillId="0" borderId="1" xfId="1" applyNumberFormat="1" applyFont="1" applyBorder="1" applyAlignment="1">
      <alignment horizontal="left"/>
    </xf>
    <xf numFmtId="0" fontId="15" fillId="0" borderId="1" xfId="0" applyFont="1" applyBorder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4" fillId="0" borderId="1" xfId="0" applyFont="1" applyBorder="1"/>
    <xf numFmtId="0" fontId="11" fillId="0" borderId="1" xfId="0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/>
    <xf numFmtId="3" fontId="9" fillId="0" borderId="9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4" fillId="0" borderId="2" xfId="0" applyFont="1" applyBorder="1" applyAlignment="1"/>
    <xf numFmtId="0" fontId="4" fillId="0" borderId="5" xfId="0" applyFont="1" applyBorder="1" applyAlignme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9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right"/>
    </xf>
    <xf numFmtId="0" fontId="8" fillId="0" borderId="2" xfId="0" applyFont="1" applyBorder="1"/>
    <xf numFmtId="0" fontId="8" fillId="0" borderId="5" xfId="0" applyFont="1" applyBorder="1"/>
    <xf numFmtId="0" fontId="8" fillId="0" borderId="1" xfId="0" applyFont="1" applyBorder="1"/>
    <xf numFmtId="1" fontId="24" fillId="0" borderId="3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6" xfId="0" applyFont="1" applyBorder="1"/>
    <xf numFmtId="3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8" fillId="0" borderId="2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9" fillId="2" borderId="1" xfId="0" applyFont="1" applyFill="1" applyBorder="1" applyAlignment="1">
      <alignment vertical="center" wrapText="1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3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5" fontId="19" fillId="0" borderId="1" xfId="1" applyNumberFormat="1" applyFont="1" applyBorder="1" applyAlignment="1">
      <alignment horizontal="left"/>
    </xf>
    <xf numFmtId="165" fontId="19" fillId="0" borderId="1" xfId="1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65" fontId="30" fillId="0" borderId="1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0" xfId="2" applyFont="1" applyAlignment="1">
      <alignment horizontal="left"/>
    </xf>
    <xf numFmtId="49" fontId="5" fillId="0" borderId="0" xfId="2" applyNumberFormat="1" applyFont="1" applyBorder="1" applyAlignment="1">
      <alignment horizontal="center"/>
    </xf>
    <xf numFmtId="0" fontId="11" fillId="0" borderId="0" xfId="2" applyFont="1" applyBorder="1"/>
    <xf numFmtId="165" fontId="10" fillId="0" borderId="1" xfId="2" applyNumberFormat="1" applyFont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49" fontId="4" fillId="0" borderId="1" xfId="2" applyNumberFormat="1" applyFont="1" applyBorder="1" applyAlignment="1">
      <alignment horizontal="center"/>
    </xf>
    <xf numFmtId="49" fontId="13" fillId="0" borderId="1" xfId="2" applyNumberFormat="1" applyFont="1" applyBorder="1" applyAlignment="1">
      <alignment horizontal="center"/>
    </xf>
    <xf numFmtId="0" fontId="19" fillId="0" borderId="1" xfId="2" applyFont="1" applyBorder="1" applyAlignment="1">
      <alignment horizontal="left"/>
    </xf>
    <xf numFmtId="49" fontId="14" fillId="0" borderId="1" xfId="2" applyNumberFormat="1" applyFont="1" applyBorder="1" applyAlignment="1">
      <alignment horizontal="center"/>
    </xf>
    <xf numFmtId="0" fontId="14" fillId="0" borderId="1" xfId="2" applyFont="1" applyBorder="1" applyAlignment="1">
      <alignment horizontal="left"/>
    </xf>
    <xf numFmtId="0" fontId="4" fillId="0" borderId="1" xfId="2" applyFont="1" applyBorder="1"/>
    <xf numFmtId="0" fontId="6" fillId="0" borderId="1" xfId="2" applyFont="1" applyBorder="1" applyAlignment="1">
      <alignment horizontal="center"/>
    </xf>
    <xf numFmtId="0" fontId="31" fillId="0" borderId="1" xfId="2" applyFont="1" applyBorder="1"/>
    <xf numFmtId="0" fontId="31" fillId="0" borderId="1" xfId="2" applyFont="1" applyBorder="1" applyAlignment="1">
      <alignment horizontal="center"/>
    </xf>
    <xf numFmtId="49" fontId="4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2" applyFont="1"/>
    <xf numFmtId="49" fontId="10" fillId="0" borderId="1" xfId="2" applyNumberFormat="1" applyFont="1" applyBorder="1" applyAlignment="1"/>
    <xf numFmtId="0" fontId="10" fillId="0" borderId="1" xfId="2" applyFont="1" applyBorder="1" applyAlignment="1">
      <alignment horizontal="center"/>
    </xf>
    <xf numFmtId="165" fontId="10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49" fontId="4" fillId="0" borderId="1" xfId="2" applyNumberFormat="1" applyFont="1" applyBorder="1" applyAlignment="1">
      <alignment horizontal="center"/>
    </xf>
    <xf numFmtId="165" fontId="6" fillId="0" borderId="1" xfId="3" applyNumberFormat="1" applyFont="1" applyBorder="1" applyAlignment="1">
      <alignment horizontal="left"/>
    </xf>
    <xf numFmtId="0" fontId="4" fillId="0" borderId="1" xfId="2" applyFont="1" applyBorder="1"/>
    <xf numFmtId="0" fontId="1" fillId="0" borderId="1" xfId="2" applyBorder="1"/>
    <xf numFmtId="1" fontId="27" fillId="0" borderId="2" xfId="0" applyNumberFormat="1" applyFont="1" applyBorder="1" applyAlignment="1">
      <alignment horizontal="right"/>
    </xf>
    <xf numFmtId="1" fontId="27" fillId="0" borderId="5" xfId="0" applyNumberFormat="1" applyFont="1" applyBorder="1" applyAlignment="1">
      <alignment horizontal="right"/>
    </xf>
    <xf numFmtId="1" fontId="27" fillId="0" borderId="6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6" xfId="0" applyFont="1" applyBorder="1" applyAlignment="1"/>
    <xf numFmtId="0" fontId="8" fillId="0" borderId="6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2" fillId="0" borderId="0" xfId="0" applyFont="1"/>
    <xf numFmtId="1" fontId="25" fillId="0" borderId="12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" fontId="8" fillId="0" borderId="9" xfId="0" applyNumberFormat="1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1" fontId="25" fillId="0" borderId="3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right"/>
    </xf>
    <xf numFmtId="0" fontId="25" fillId="0" borderId="3" xfId="0" applyFont="1" applyBorder="1" applyAlignment="1">
      <alignment horizontal="center"/>
    </xf>
    <xf numFmtId="0" fontId="12" fillId="0" borderId="0" xfId="0" applyFont="1" applyBorder="1"/>
    <xf numFmtId="3" fontId="8" fillId="0" borderId="2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0" fontId="12" fillId="0" borderId="5" xfId="0" applyFont="1" applyBorder="1"/>
    <xf numFmtId="3" fontId="8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27" fillId="5" borderId="6" xfId="0" applyNumberFormat="1" applyFont="1" applyFill="1" applyBorder="1" applyAlignment="1">
      <alignment horizontal="right"/>
    </xf>
    <xf numFmtId="0" fontId="20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1" fontId="27" fillId="5" borderId="2" xfId="0" applyNumberFormat="1" applyFont="1" applyFill="1" applyBorder="1" applyAlignment="1">
      <alignment horizontal="right"/>
    </xf>
    <xf numFmtId="1" fontId="8" fillId="5" borderId="6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8" fillId="0" borderId="1" xfId="3" applyNumberFormat="1" applyFont="1" applyFill="1" applyBorder="1" applyAlignment="1">
      <alignment horizontal="left"/>
    </xf>
    <xf numFmtId="0" fontId="8" fillId="0" borderId="1" xfId="2" applyFont="1" applyFill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34" fillId="0" borderId="5" xfId="0" applyFont="1" applyBorder="1"/>
    <xf numFmtId="1" fontId="32" fillId="0" borderId="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34" fillId="0" borderId="9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2" xfId="0" applyFont="1" applyBorder="1"/>
    <xf numFmtId="0" fontId="32" fillId="0" borderId="0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3" fontId="34" fillId="0" borderId="4" xfId="0" applyNumberFormat="1" applyFont="1" applyBorder="1" applyAlignment="1">
      <alignment horizontal="center"/>
    </xf>
    <xf numFmtId="0" fontId="34" fillId="0" borderId="0" xfId="0" applyFont="1"/>
    <xf numFmtId="1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right"/>
    </xf>
    <xf numFmtId="0" fontId="31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wrapText="1"/>
    </xf>
    <xf numFmtId="165" fontId="9" fillId="0" borderId="5" xfId="1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textRotation="90"/>
    </xf>
    <xf numFmtId="0" fontId="22" fillId="0" borderId="2" xfId="0" applyFont="1" applyBorder="1" applyAlignment="1">
      <alignment horizontal="center" textRotation="90" wrapText="1"/>
    </xf>
    <xf numFmtId="0" fontId="22" fillId="0" borderId="6" xfId="0" applyFont="1" applyBorder="1" applyAlignment="1">
      <alignment horizontal="center" textRotation="90" wrapText="1"/>
    </xf>
    <xf numFmtId="0" fontId="26" fillId="0" borderId="2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1" fontId="24" fillId="0" borderId="2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horizontal="center" vertical="center"/>
    </xf>
    <xf numFmtId="3" fontId="22" fillId="3" borderId="5" xfId="0" applyNumberFormat="1" applyFont="1" applyFill="1" applyBorder="1" applyAlignment="1">
      <alignment horizontal="center" vertical="center"/>
    </xf>
    <xf numFmtId="3" fontId="22" fillId="3" borderId="6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textRotation="90"/>
    </xf>
    <xf numFmtId="0" fontId="26" fillId="0" borderId="5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5" fontId="9" fillId="0" borderId="2" xfId="1" applyNumberFormat="1" applyFont="1" applyBorder="1" applyAlignment="1">
      <alignment horizontal="center" vertical="center" wrapText="1"/>
    </xf>
    <xf numFmtId="165" fontId="9" fillId="0" borderId="6" xfId="1" applyNumberFormat="1" applyFont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/>
    </xf>
    <xf numFmtId="165" fontId="9" fillId="0" borderId="6" xfId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28" fillId="0" borderId="2" xfId="1" applyNumberFormat="1" applyFont="1" applyBorder="1" applyAlignment="1">
      <alignment horizontal="center" wrapText="1"/>
    </xf>
    <xf numFmtId="165" fontId="28" fillId="0" borderId="5" xfId="1" applyNumberFormat="1" applyFont="1" applyBorder="1" applyAlignment="1">
      <alignment horizontal="center" wrapText="1"/>
    </xf>
    <xf numFmtId="0" fontId="28" fillId="0" borderId="2" xfId="0" applyFont="1" applyBorder="1" applyAlignment="1">
      <alignment horizontal="center" textRotation="90"/>
    </xf>
    <xf numFmtId="0" fontId="28" fillId="0" borderId="5" xfId="0" applyFont="1" applyBorder="1" applyAlignment="1">
      <alignment horizontal="center" textRotation="90"/>
    </xf>
    <xf numFmtId="0" fontId="28" fillId="0" borderId="2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8" fillId="0" borderId="2" xfId="0" applyFont="1" applyBorder="1" applyAlignment="1">
      <alignment horizontal="center" textRotation="90" wrapText="1"/>
    </xf>
    <xf numFmtId="0" fontId="28" fillId="0" borderId="5" xfId="0" applyFont="1" applyBorder="1" applyAlignment="1">
      <alignment horizontal="center" textRotation="90" wrapText="1"/>
    </xf>
    <xf numFmtId="0" fontId="23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5" fontId="9" fillId="0" borderId="13" xfId="1" applyNumberFormat="1" applyFont="1" applyBorder="1" applyAlignment="1">
      <alignment horizontal="center" vertical="center" wrapText="1"/>
    </xf>
    <xf numFmtId="3" fontId="27" fillId="6" borderId="1" xfId="0" applyNumberFormat="1" applyFont="1" applyFill="1" applyBorder="1" applyAlignment="1">
      <alignment horizontal="right"/>
    </xf>
    <xf numFmtId="3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7" fillId="2" borderId="1" xfId="0" applyNumberFormat="1" applyFont="1" applyFill="1" applyBorder="1" applyAlignment="1">
      <alignment horizontal="right"/>
    </xf>
  </cellXfs>
  <cellStyles count="6">
    <cellStyle name="Comma" xfId="1" builtinId="3"/>
    <cellStyle name="Comma 2" xfId="5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2" xr:uid="{00000000-0005-0000-0000-000005000000}"/>
  </cellStyles>
  <dxfs count="12">
    <dxf>
      <font>
        <b/>
        <i val="0"/>
        <color theme="6" tint="-0.24994659260841701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b/>
        <i val="0"/>
        <color theme="3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8C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zoomScale="85" zoomScaleNormal="85" workbookViewId="0">
      <pane xSplit="3" ySplit="2" topLeftCell="D39" activePane="bottomRight" state="frozen"/>
      <selection pane="topRight" activeCell="D1" sqref="D1"/>
      <selection pane="bottomLeft" activeCell="A5" sqref="A5"/>
      <selection pane="bottomRight" activeCell="Q49" sqref="Q49"/>
    </sheetView>
  </sheetViews>
  <sheetFormatPr defaultColWidth="9.140625" defaultRowHeight="18.75" outlineLevelCol="1" x14ac:dyDescent="0.3"/>
  <cols>
    <col min="1" max="1" width="4.42578125" style="8" customWidth="1"/>
    <col min="2" max="2" width="26.140625" style="8" customWidth="1"/>
    <col min="3" max="3" width="26.85546875" style="13" customWidth="1"/>
    <col min="4" max="4" width="9" style="8" customWidth="1" outlineLevel="1"/>
    <col min="5" max="5" width="7.28515625" style="8" bestFit="1" customWidth="1" outlineLevel="1"/>
    <col min="6" max="6" width="7.5703125" style="8" customWidth="1" outlineLevel="1"/>
    <col min="7" max="7" width="4.140625" style="8" bestFit="1" customWidth="1" outlineLevel="1"/>
    <col min="8" max="8" width="10.42578125" style="8" customWidth="1" outlineLevel="1"/>
    <col min="9" max="9" width="7.28515625" style="8" bestFit="1" customWidth="1" outlineLevel="1"/>
    <col min="10" max="10" width="7.7109375" style="8" customWidth="1" outlineLevel="1"/>
    <col min="11" max="11" width="6.5703125" style="8" bestFit="1" customWidth="1" outlineLevel="1"/>
    <col min="12" max="13" width="8.85546875" style="8" customWidth="1" outlineLevel="1"/>
    <col min="14" max="15" width="6.5703125" style="8" customWidth="1" outlineLevel="1"/>
    <col min="16" max="16" width="10.28515625" style="8" bestFit="1" customWidth="1" outlineLevel="1"/>
    <col min="17" max="17" width="8.140625" style="8" bestFit="1" customWidth="1" outlineLevel="1"/>
    <col min="18" max="18" width="6.5703125" style="8" bestFit="1" customWidth="1" outlineLevel="1"/>
    <col min="19" max="19" width="11.28515625" style="50" bestFit="1" customWidth="1"/>
    <col min="20" max="20" width="7.5703125" style="50" customWidth="1"/>
    <col min="21" max="21" width="9.85546875" style="50" bestFit="1" customWidth="1"/>
    <col min="22" max="22" width="7" style="13" bestFit="1" customWidth="1"/>
    <col min="23" max="23" width="10.42578125" style="8" customWidth="1"/>
    <col min="24" max="24" width="5.5703125" style="8" customWidth="1"/>
    <col min="25" max="25" width="29.140625" style="13" bestFit="1" customWidth="1"/>
    <col min="26" max="36" width="9.140625" style="13"/>
    <col min="37" max="37" width="28.85546875" style="13" bestFit="1" customWidth="1"/>
    <col min="38" max="16384" width="9.140625" style="13"/>
  </cols>
  <sheetData>
    <row r="1" spans="1:35" ht="18.75" customHeight="1" x14ac:dyDescent="0.3">
      <c r="A1" s="329" t="s">
        <v>60</v>
      </c>
      <c r="B1" s="333" t="s">
        <v>61</v>
      </c>
      <c r="C1" s="313" t="s">
        <v>0</v>
      </c>
      <c r="D1" s="331" t="s">
        <v>62</v>
      </c>
      <c r="E1" s="348" t="s">
        <v>65</v>
      </c>
      <c r="F1" s="331" t="s">
        <v>66</v>
      </c>
      <c r="G1" s="331" t="s">
        <v>1</v>
      </c>
      <c r="H1" s="313" t="s">
        <v>6</v>
      </c>
      <c r="I1" s="315" t="s">
        <v>65</v>
      </c>
      <c r="J1" s="385" t="s">
        <v>63</v>
      </c>
      <c r="K1" s="387" t="s">
        <v>1</v>
      </c>
      <c r="L1" s="313" t="s">
        <v>7</v>
      </c>
      <c r="M1" s="315" t="s">
        <v>65</v>
      </c>
      <c r="N1" s="385" t="s">
        <v>63</v>
      </c>
      <c r="O1" s="387" t="s">
        <v>1</v>
      </c>
      <c r="P1" s="395" t="s">
        <v>82</v>
      </c>
      <c r="Q1" s="387" t="s">
        <v>63</v>
      </c>
      <c r="R1" s="387" t="s">
        <v>1</v>
      </c>
      <c r="S1" s="393" t="s">
        <v>64</v>
      </c>
      <c r="T1" s="315" t="s">
        <v>65</v>
      </c>
      <c r="U1" s="391" t="s">
        <v>4</v>
      </c>
      <c r="V1" s="387" t="s">
        <v>1</v>
      </c>
      <c r="W1" s="313" t="s">
        <v>10</v>
      </c>
      <c r="X1" s="12"/>
      <c r="Y1" s="313" t="s">
        <v>0</v>
      </c>
      <c r="Z1" s="331" t="s">
        <v>62</v>
      </c>
      <c r="AA1" s="348" t="s">
        <v>65</v>
      </c>
      <c r="AB1" s="313" t="s">
        <v>6</v>
      </c>
      <c r="AC1" s="315" t="s">
        <v>65</v>
      </c>
      <c r="AD1" s="313" t="s">
        <v>7</v>
      </c>
      <c r="AE1" s="315" t="s">
        <v>65</v>
      </c>
      <c r="AF1" s="313" t="s">
        <v>82</v>
      </c>
      <c r="AG1" s="11" t="s">
        <v>64</v>
      </c>
      <c r="AH1" s="315" t="s">
        <v>65</v>
      </c>
      <c r="AI1" s="313" t="s">
        <v>10</v>
      </c>
    </row>
    <row r="2" spans="1:35" ht="40.5" customHeight="1" thickBot="1" x14ac:dyDescent="0.35">
      <c r="A2" s="330"/>
      <c r="B2" s="334"/>
      <c r="C2" s="335"/>
      <c r="D2" s="332"/>
      <c r="E2" s="349"/>
      <c r="F2" s="332"/>
      <c r="G2" s="332"/>
      <c r="H2" s="314"/>
      <c r="I2" s="316"/>
      <c r="J2" s="386"/>
      <c r="K2" s="388"/>
      <c r="L2" s="314"/>
      <c r="M2" s="316"/>
      <c r="N2" s="386"/>
      <c r="O2" s="388"/>
      <c r="P2" s="396"/>
      <c r="Q2" s="388"/>
      <c r="R2" s="388"/>
      <c r="S2" s="394"/>
      <c r="T2" s="316"/>
      <c r="U2" s="392"/>
      <c r="V2" s="388"/>
      <c r="W2" s="314"/>
      <c r="X2" s="12"/>
      <c r="Y2" s="314"/>
      <c r="Z2" s="332"/>
      <c r="AA2" s="349"/>
      <c r="AB2" s="314"/>
      <c r="AC2" s="316"/>
      <c r="AD2" s="314"/>
      <c r="AE2" s="316"/>
      <c r="AF2" s="314"/>
      <c r="AG2" s="16"/>
      <c r="AH2" s="316"/>
      <c r="AI2" s="314"/>
    </row>
    <row r="3" spans="1:35" s="25" customFormat="1" ht="18.75" customHeight="1" x14ac:dyDescent="0.3">
      <c r="A3" s="317">
        <v>15</v>
      </c>
      <c r="B3" s="339" t="s">
        <v>5</v>
      </c>
      <c r="C3" s="20" t="s">
        <v>122</v>
      </c>
      <c r="D3" s="136"/>
      <c r="E3" s="66" t="e">
        <f t="shared" ref="E3:E38" si="0">+RANK(D3,D$3:D$38)</f>
        <v>#N/A</v>
      </c>
      <c r="F3" s="342">
        <f>+D3+D4+D5</f>
        <v>0</v>
      </c>
      <c r="G3" s="345">
        <f>+RANK(F3,F$3:F$38)</f>
        <v>1</v>
      </c>
      <c r="H3" s="139">
        <v>155</v>
      </c>
      <c r="I3" s="21">
        <f t="shared" ref="I3:I38" si="1">+RANK(H3,H$3:H$38)</f>
        <v>2</v>
      </c>
      <c r="J3" s="317">
        <f>+H3+H4+H5</f>
        <v>398</v>
      </c>
      <c r="K3" s="317">
        <f>+RANK(J3,J$3:J$38)</f>
        <v>2</v>
      </c>
      <c r="L3" s="263">
        <v>124</v>
      </c>
      <c r="M3" s="21">
        <f t="shared" ref="M3:M35" si="2">+RANK(L3,L$3:L$38)</f>
        <v>14</v>
      </c>
      <c r="N3" s="317">
        <f>+L3+L4+L5</f>
        <v>386</v>
      </c>
      <c r="O3" s="317">
        <f>+RANK(N3,N$3:N$38)</f>
        <v>4</v>
      </c>
      <c r="P3" s="263">
        <v>136</v>
      </c>
      <c r="Q3" s="323">
        <f>+P3+P4+P5</f>
        <v>389</v>
      </c>
      <c r="R3" s="317">
        <f>+RANK(Q3,Q$3:Q$38)</f>
        <v>5</v>
      </c>
      <c r="S3" s="144">
        <f>+P3+H3+L3</f>
        <v>415</v>
      </c>
      <c r="T3" s="249">
        <f t="shared" ref="T3:T38" si="3">+RANK(S3,S$3:S$38)</f>
        <v>7</v>
      </c>
      <c r="U3" s="326">
        <f>+S3+S4+S5</f>
        <v>1173</v>
      </c>
      <c r="V3" s="317">
        <f>+RANK(U3,U$3:U$38)</f>
        <v>2</v>
      </c>
      <c r="W3" s="109">
        <f>+MAX(P3,L3,H3)</f>
        <v>155</v>
      </c>
      <c r="X3" s="22"/>
      <c r="Y3" s="20" t="str">
        <f t="shared" ref="Y3:Y38" si="4">+C3</f>
        <v>Taiko Juga</v>
      </c>
      <c r="Z3" s="65">
        <f t="shared" ref="Z3:Z38" si="5">+D3</f>
        <v>0</v>
      </c>
      <c r="AA3" s="66" t="e">
        <f t="shared" ref="AA3:AA38" si="6">+E3</f>
        <v>#N/A</v>
      </c>
      <c r="AB3" s="21">
        <f t="shared" ref="AB3:AB38" si="7">+H3</f>
        <v>155</v>
      </c>
      <c r="AC3" s="21">
        <f t="shared" ref="AC3:AE38" si="8">+RANK(AB3,AB$3:AB$38)</f>
        <v>2</v>
      </c>
      <c r="AD3" s="139">
        <f>+L3</f>
        <v>124</v>
      </c>
      <c r="AE3" s="21">
        <f t="shared" si="8"/>
        <v>14</v>
      </c>
      <c r="AF3" s="21">
        <f>+P3</f>
        <v>136</v>
      </c>
      <c r="AG3" s="144">
        <f>+AF3+AB3+AD3</f>
        <v>415</v>
      </c>
      <c r="AH3" s="21">
        <f t="shared" ref="AH3:AH38" si="9">+RANK(AG3,AG$3:AG$38)</f>
        <v>7</v>
      </c>
      <c r="AI3" s="106">
        <f>+W3</f>
        <v>155</v>
      </c>
    </row>
    <row r="4" spans="1:35" s="25" customFormat="1" x14ac:dyDescent="0.3">
      <c r="A4" s="318"/>
      <c r="B4" s="340"/>
      <c r="C4" s="26" t="s">
        <v>53</v>
      </c>
      <c r="D4" s="137"/>
      <c r="E4" s="68" t="e">
        <f t="shared" si="0"/>
        <v>#N/A</v>
      </c>
      <c r="F4" s="343"/>
      <c r="G4" s="346"/>
      <c r="H4" s="140">
        <v>123</v>
      </c>
      <c r="I4" s="27">
        <f t="shared" si="1"/>
        <v>9</v>
      </c>
      <c r="J4" s="318"/>
      <c r="K4" s="318"/>
      <c r="L4" s="265">
        <v>132</v>
      </c>
      <c r="M4" s="27">
        <f t="shared" si="2"/>
        <v>10</v>
      </c>
      <c r="N4" s="318"/>
      <c r="O4" s="318"/>
      <c r="P4" s="265">
        <v>134</v>
      </c>
      <c r="Q4" s="324"/>
      <c r="R4" s="318"/>
      <c r="S4" s="145">
        <f>+P4+H4+L4</f>
        <v>389</v>
      </c>
      <c r="T4" s="210">
        <f t="shared" si="3"/>
        <v>10</v>
      </c>
      <c r="U4" s="327"/>
      <c r="V4" s="318"/>
      <c r="W4" s="109">
        <f t="shared" ref="W4:W38" si="10">+MAX(P4,L4,H4)</f>
        <v>134</v>
      </c>
      <c r="X4" s="22"/>
      <c r="Y4" s="26" t="str">
        <f t="shared" si="4"/>
        <v>Mihkel Mahlapuu</v>
      </c>
      <c r="Z4" s="67">
        <f t="shared" si="5"/>
        <v>0</v>
      </c>
      <c r="AA4" s="68" t="e">
        <f t="shared" si="6"/>
        <v>#N/A</v>
      </c>
      <c r="AB4" s="27">
        <f t="shared" si="7"/>
        <v>123</v>
      </c>
      <c r="AC4" s="27">
        <f t="shared" si="8"/>
        <v>9</v>
      </c>
      <c r="AD4" s="27">
        <f t="shared" ref="AD4:AD38" si="11">+L4</f>
        <v>132</v>
      </c>
      <c r="AE4" s="27">
        <f t="shared" si="8"/>
        <v>10</v>
      </c>
      <c r="AF4" s="27">
        <f t="shared" ref="AF4:AF38" si="12">+P4</f>
        <v>134</v>
      </c>
      <c r="AG4" s="14">
        <f t="shared" ref="AG4:AG38" si="13">+AF4+AB4+AD4</f>
        <v>389</v>
      </c>
      <c r="AH4" s="27">
        <f t="shared" si="9"/>
        <v>10</v>
      </c>
      <c r="AI4" s="106">
        <f t="shared" ref="AI4:AI38" si="14">+W4</f>
        <v>134</v>
      </c>
    </row>
    <row r="5" spans="1:35" s="25" customFormat="1" ht="19.5" thickBot="1" x14ac:dyDescent="0.35">
      <c r="A5" s="319"/>
      <c r="B5" s="341"/>
      <c r="C5" s="28" t="s">
        <v>94</v>
      </c>
      <c r="D5" s="138"/>
      <c r="E5" s="70" t="e">
        <f t="shared" si="0"/>
        <v>#N/A</v>
      </c>
      <c r="F5" s="344"/>
      <c r="G5" s="347"/>
      <c r="H5" s="141">
        <v>120</v>
      </c>
      <c r="I5" s="29">
        <f t="shared" si="1"/>
        <v>12</v>
      </c>
      <c r="J5" s="319"/>
      <c r="K5" s="319"/>
      <c r="L5" s="264">
        <v>130</v>
      </c>
      <c r="M5" s="29">
        <f t="shared" si="2"/>
        <v>11</v>
      </c>
      <c r="N5" s="319"/>
      <c r="O5" s="319"/>
      <c r="P5" s="264">
        <v>119</v>
      </c>
      <c r="Q5" s="325"/>
      <c r="R5" s="319"/>
      <c r="S5" s="146">
        <f>+P5+H5+L5</f>
        <v>369</v>
      </c>
      <c r="T5" s="211">
        <f t="shared" si="3"/>
        <v>15</v>
      </c>
      <c r="U5" s="328"/>
      <c r="V5" s="319"/>
      <c r="W5" s="109">
        <f t="shared" si="10"/>
        <v>130</v>
      </c>
      <c r="X5" s="22"/>
      <c r="Y5" s="28" t="str">
        <f t="shared" si="4"/>
        <v>Tiit Kadak</v>
      </c>
      <c r="Z5" s="69">
        <f t="shared" si="5"/>
        <v>0</v>
      </c>
      <c r="AA5" s="70" t="e">
        <f t="shared" si="6"/>
        <v>#N/A</v>
      </c>
      <c r="AB5" s="29">
        <f t="shared" si="7"/>
        <v>120</v>
      </c>
      <c r="AC5" s="29">
        <f t="shared" si="8"/>
        <v>12</v>
      </c>
      <c r="AD5" s="29">
        <f t="shared" si="11"/>
        <v>130</v>
      </c>
      <c r="AE5" s="29">
        <f t="shared" si="8"/>
        <v>11</v>
      </c>
      <c r="AF5" s="211">
        <f t="shared" si="12"/>
        <v>119</v>
      </c>
      <c r="AG5" s="15">
        <f t="shared" si="13"/>
        <v>369</v>
      </c>
      <c r="AH5" s="29">
        <f t="shared" si="9"/>
        <v>15</v>
      </c>
      <c r="AI5" s="106">
        <f t="shared" si="14"/>
        <v>130</v>
      </c>
    </row>
    <row r="6" spans="1:35" x14ac:dyDescent="0.3">
      <c r="A6" s="317">
        <v>13</v>
      </c>
      <c r="B6" s="336" t="s">
        <v>49</v>
      </c>
      <c r="C6" s="20" t="s">
        <v>102</v>
      </c>
      <c r="D6" s="130"/>
      <c r="E6" s="66" t="e">
        <f t="shared" si="0"/>
        <v>#N/A</v>
      </c>
      <c r="F6" s="342">
        <f t="shared" ref="F6" si="15">+D6+D7+D8</f>
        <v>0</v>
      </c>
      <c r="G6" s="359">
        <f>+RANK(F6,F$3:F$38)</f>
        <v>1</v>
      </c>
      <c r="H6" s="139">
        <v>108</v>
      </c>
      <c r="I6" s="21">
        <f t="shared" si="1"/>
        <v>20</v>
      </c>
      <c r="J6" s="317">
        <f>+H6+H7+H8</f>
        <v>379</v>
      </c>
      <c r="K6" s="317">
        <f>+RANK(J6,J$3:J$38)</f>
        <v>3</v>
      </c>
      <c r="L6" s="152">
        <v>145</v>
      </c>
      <c r="M6" s="21">
        <f t="shared" si="2"/>
        <v>5</v>
      </c>
      <c r="N6" s="317">
        <f>+L6+L7+L8</f>
        <v>397</v>
      </c>
      <c r="O6" s="317">
        <f>+RANK(N6,N$3:N$38)</f>
        <v>3</v>
      </c>
      <c r="P6" s="263">
        <v>124</v>
      </c>
      <c r="Q6" s="323">
        <f t="shared" ref="Q6" si="16">+P6+P7+P8</f>
        <v>397</v>
      </c>
      <c r="R6" s="317">
        <f>+RANK(Q6,Q$3:Q$38)</f>
        <v>4</v>
      </c>
      <c r="S6" s="144">
        <f t="shared" ref="S6:S39" si="17">+P6+H6+L6</f>
        <v>377</v>
      </c>
      <c r="T6" s="249">
        <f t="shared" si="3"/>
        <v>11</v>
      </c>
      <c r="U6" s="326">
        <f>+S6+S7+S8</f>
        <v>1173</v>
      </c>
      <c r="V6" s="317">
        <f>+RANK(U6,U$3:U$38)</f>
        <v>2</v>
      </c>
      <c r="W6" s="257">
        <f>+MAX(P6,L6,H6)</f>
        <v>145</v>
      </c>
      <c r="X6" s="31"/>
      <c r="Y6" s="20" t="str">
        <f t="shared" si="4"/>
        <v>Tarmo Roth</v>
      </c>
      <c r="Z6" s="71">
        <f t="shared" si="5"/>
        <v>0</v>
      </c>
      <c r="AA6" s="66" t="e">
        <f t="shared" si="6"/>
        <v>#N/A</v>
      </c>
      <c r="AB6" s="21">
        <f t="shared" si="7"/>
        <v>108</v>
      </c>
      <c r="AC6" s="21">
        <f t="shared" si="8"/>
        <v>20</v>
      </c>
      <c r="AD6" s="21">
        <f t="shared" si="11"/>
        <v>145</v>
      </c>
      <c r="AE6" s="21">
        <f t="shared" si="8"/>
        <v>5</v>
      </c>
      <c r="AF6" s="21">
        <f t="shared" si="12"/>
        <v>124</v>
      </c>
      <c r="AG6" s="10">
        <f t="shared" si="13"/>
        <v>377</v>
      </c>
      <c r="AH6" s="21">
        <f t="shared" si="9"/>
        <v>11</v>
      </c>
      <c r="AI6" s="107">
        <f t="shared" si="14"/>
        <v>145</v>
      </c>
    </row>
    <row r="7" spans="1:35" x14ac:dyDescent="0.3">
      <c r="A7" s="318"/>
      <c r="B7" s="337"/>
      <c r="C7" s="26" t="s">
        <v>103</v>
      </c>
      <c r="D7" s="131"/>
      <c r="E7" s="68" t="e">
        <f t="shared" si="0"/>
        <v>#N/A</v>
      </c>
      <c r="F7" s="343"/>
      <c r="G7" s="360"/>
      <c r="H7" s="140">
        <v>114</v>
      </c>
      <c r="I7" s="27">
        <f t="shared" si="1"/>
        <v>15</v>
      </c>
      <c r="J7" s="318"/>
      <c r="K7" s="318"/>
      <c r="L7" s="266">
        <v>100</v>
      </c>
      <c r="M7" s="27">
        <f t="shared" si="2"/>
        <v>28</v>
      </c>
      <c r="N7" s="318"/>
      <c r="O7" s="318"/>
      <c r="P7" s="265">
        <v>134</v>
      </c>
      <c r="Q7" s="324"/>
      <c r="R7" s="318"/>
      <c r="S7" s="145">
        <f t="shared" si="17"/>
        <v>348</v>
      </c>
      <c r="T7" s="210">
        <f t="shared" si="3"/>
        <v>20</v>
      </c>
      <c r="U7" s="327"/>
      <c r="V7" s="318"/>
      <c r="W7" s="208">
        <f t="shared" si="10"/>
        <v>134</v>
      </c>
      <c r="X7" s="12"/>
      <c r="Y7" s="26" t="str">
        <f t="shared" si="4"/>
        <v>Andres Meresmaa</v>
      </c>
      <c r="Z7" s="72">
        <f t="shared" si="5"/>
        <v>0</v>
      </c>
      <c r="AA7" s="68" t="e">
        <f t="shared" si="6"/>
        <v>#N/A</v>
      </c>
      <c r="AB7" s="27">
        <f t="shared" si="7"/>
        <v>114</v>
      </c>
      <c r="AC7" s="27">
        <f t="shared" si="8"/>
        <v>15</v>
      </c>
      <c r="AD7" s="27">
        <f t="shared" si="11"/>
        <v>100</v>
      </c>
      <c r="AE7" s="27">
        <f t="shared" si="8"/>
        <v>28</v>
      </c>
      <c r="AF7" s="27">
        <f t="shared" si="12"/>
        <v>134</v>
      </c>
      <c r="AG7" s="14">
        <f t="shared" si="13"/>
        <v>348</v>
      </c>
      <c r="AH7" s="27">
        <f t="shared" si="9"/>
        <v>20</v>
      </c>
      <c r="AI7" s="106">
        <f t="shared" si="14"/>
        <v>134</v>
      </c>
    </row>
    <row r="8" spans="1:35" ht="19.5" thickBot="1" x14ac:dyDescent="0.35">
      <c r="A8" s="319"/>
      <c r="B8" s="338"/>
      <c r="C8" s="28" t="s">
        <v>104</v>
      </c>
      <c r="D8" s="132"/>
      <c r="E8" s="70" t="e">
        <f t="shared" si="0"/>
        <v>#N/A</v>
      </c>
      <c r="F8" s="344"/>
      <c r="G8" s="361"/>
      <c r="H8" s="141">
        <v>157</v>
      </c>
      <c r="I8" s="29">
        <f t="shared" si="1"/>
        <v>1</v>
      </c>
      <c r="J8" s="319"/>
      <c r="K8" s="319"/>
      <c r="L8" s="267">
        <v>152</v>
      </c>
      <c r="M8" s="29">
        <f t="shared" si="2"/>
        <v>4</v>
      </c>
      <c r="N8" s="319"/>
      <c r="O8" s="319"/>
      <c r="P8" s="264">
        <v>139</v>
      </c>
      <c r="Q8" s="325"/>
      <c r="R8" s="319"/>
      <c r="S8" s="146">
        <f t="shared" si="17"/>
        <v>448</v>
      </c>
      <c r="T8" s="211">
        <f t="shared" si="3"/>
        <v>5</v>
      </c>
      <c r="U8" s="328"/>
      <c r="V8" s="319"/>
      <c r="W8" s="250">
        <f t="shared" si="10"/>
        <v>157</v>
      </c>
      <c r="X8" s="12"/>
      <c r="Y8" s="28" t="str">
        <f t="shared" si="4"/>
        <v>Reijo Tamm</v>
      </c>
      <c r="Z8" s="73">
        <f t="shared" si="5"/>
        <v>0</v>
      </c>
      <c r="AA8" s="70" t="e">
        <f t="shared" si="6"/>
        <v>#N/A</v>
      </c>
      <c r="AB8" s="29">
        <f t="shared" si="7"/>
        <v>157</v>
      </c>
      <c r="AC8" s="29">
        <f t="shared" si="8"/>
        <v>1</v>
      </c>
      <c r="AD8" s="29">
        <f t="shared" si="11"/>
        <v>152</v>
      </c>
      <c r="AE8" s="29">
        <f t="shared" si="8"/>
        <v>4</v>
      </c>
      <c r="AF8" s="29">
        <f t="shared" si="12"/>
        <v>139</v>
      </c>
      <c r="AG8" s="15">
        <f t="shared" si="13"/>
        <v>448</v>
      </c>
      <c r="AH8" s="29">
        <f t="shared" si="9"/>
        <v>5</v>
      </c>
      <c r="AI8" s="108">
        <f t="shared" si="14"/>
        <v>157</v>
      </c>
    </row>
    <row r="9" spans="1:35" x14ac:dyDescent="0.3">
      <c r="A9" s="320">
        <v>8</v>
      </c>
      <c r="B9" s="339" t="s">
        <v>87</v>
      </c>
      <c r="C9" s="26" t="s">
        <v>97</v>
      </c>
      <c r="D9" s="130"/>
      <c r="E9" s="272" t="e">
        <f t="shared" si="0"/>
        <v>#N/A</v>
      </c>
      <c r="F9" s="350">
        <f t="shared" ref="F9" si="18">+D9+D10+D11</f>
        <v>0</v>
      </c>
      <c r="G9" s="362">
        <f>+RANK(F9,F$3:F$38)</f>
        <v>1</v>
      </c>
      <c r="H9" s="263">
        <v>134</v>
      </c>
      <c r="I9" s="249">
        <f t="shared" si="1"/>
        <v>7</v>
      </c>
      <c r="J9" s="320">
        <f>+H9+H10+H11</f>
        <v>424</v>
      </c>
      <c r="K9" s="320">
        <f>+RANK(J9,J$3:J$38)</f>
        <v>1</v>
      </c>
      <c r="L9" s="268">
        <v>122</v>
      </c>
      <c r="M9" s="249">
        <f t="shared" si="2"/>
        <v>16</v>
      </c>
      <c r="N9" s="320">
        <f>+L9+L10+L11</f>
        <v>398</v>
      </c>
      <c r="O9" s="320">
        <f>+RANK(N9,N$3:N$38)</f>
        <v>2</v>
      </c>
      <c r="P9" s="263">
        <v>159</v>
      </c>
      <c r="Q9" s="382">
        <f t="shared" ref="Q9" si="19">+P9+P10+P11</f>
        <v>518</v>
      </c>
      <c r="R9" s="320">
        <f>+RANK(Q9,Q$3:Q$38)</f>
        <v>1</v>
      </c>
      <c r="S9" s="147">
        <f t="shared" si="17"/>
        <v>415</v>
      </c>
      <c r="T9" s="249">
        <f t="shared" si="3"/>
        <v>7</v>
      </c>
      <c r="U9" s="353">
        <f>+S9+S10+S11</f>
        <v>1340</v>
      </c>
      <c r="V9" s="320">
        <f>+RANK(U9,U$3:U$38)</f>
        <v>1</v>
      </c>
      <c r="W9" s="273">
        <f>+MAX(P9,L9,H9)</f>
        <v>159</v>
      </c>
      <c r="X9" s="12"/>
      <c r="Y9" s="26" t="str">
        <f t="shared" si="4"/>
        <v>Tauno Laurson</v>
      </c>
      <c r="Z9" s="71">
        <f t="shared" si="5"/>
        <v>0</v>
      </c>
      <c r="AA9" s="272" t="e">
        <f t="shared" si="6"/>
        <v>#N/A</v>
      </c>
      <c r="AB9" s="249">
        <f t="shared" si="7"/>
        <v>134</v>
      </c>
      <c r="AC9" s="249">
        <f t="shared" si="8"/>
        <v>7</v>
      </c>
      <c r="AD9" s="249">
        <f t="shared" si="11"/>
        <v>122</v>
      </c>
      <c r="AE9" s="249">
        <f t="shared" si="8"/>
        <v>16</v>
      </c>
      <c r="AF9" s="249">
        <f t="shared" si="12"/>
        <v>159</v>
      </c>
      <c r="AG9" s="59">
        <f t="shared" si="13"/>
        <v>415</v>
      </c>
      <c r="AH9" s="249">
        <f t="shared" si="9"/>
        <v>7</v>
      </c>
      <c r="AI9" s="274">
        <f t="shared" si="14"/>
        <v>159</v>
      </c>
    </row>
    <row r="10" spans="1:35" x14ac:dyDescent="0.3">
      <c r="A10" s="321"/>
      <c r="B10" s="340"/>
      <c r="C10" s="26" t="s">
        <v>98</v>
      </c>
      <c r="D10" s="135"/>
      <c r="E10" s="275" t="e">
        <f t="shared" si="0"/>
        <v>#N/A</v>
      </c>
      <c r="F10" s="351"/>
      <c r="G10" s="363"/>
      <c r="H10" s="265">
        <v>141</v>
      </c>
      <c r="I10" s="210">
        <f t="shared" si="1"/>
        <v>4</v>
      </c>
      <c r="J10" s="321"/>
      <c r="K10" s="321"/>
      <c r="L10" s="266">
        <v>134</v>
      </c>
      <c r="M10" s="210">
        <f t="shared" si="2"/>
        <v>8</v>
      </c>
      <c r="N10" s="321"/>
      <c r="O10" s="321"/>
      <c r="P10" s="265">
        <v>180</v>
      </c>
      <c r="Q10" s="383"/>
      <c r="R10" s="321"/>
      <c r="S10" s="276">
        <f t="shared" si="17"/>
        <v>455</v>
      </c>
      <c r="T10" s="210">
        <f t="shared" si="3"/>
        <v>4</v>
      </c>
      <c r="U10" s="354"/>
      <c r="V10" s="321"/>
      <c r="W10" s="273">
        <f t="shared" si="10"/>
        <v>180</v>
      </c>
      <c r="X10" s="12"/>
      <c r="Y10" s="26" t="str">
        <f t="shared" si="4"/>
        <v>Egert Ader</v>
      </c>
      <c r="Z10" s="76">
        <f t="shared" si="5"/>
        <v>0</v>
      </c>
      <c r="AA10" s="275" t="e">
        <f t="shared" si="6"/>
        <v>#N/A</v>
      </c>
      <c r="AB10" s="210">
        <f t="shared" si="7"/>
        <v>141</v>
      </c>
      <c r="AC10" s="210">
        <f t="shared" si="8"/>
        <v>4</v>
      </c>
      <c r="AD10" s="210">
        <f t="shared" si="11"/>
        <v>134</v>
      </c>
      <c r="AE10" s="210">
        <f t="shared" si="8"/>
        <v>8</v>
      </c>
      <c r="AF10" s="210">
        <f t="shared" si="12"/>
        <v>180</v>
      </c>
      <c r="AG10" s="277">
        <f t="shared" si="13"/>
        <v>455</v>
      </c>
      <c r="AH10" s="210">
        <f t="shared" si="9"/>
        <v>4</v>
      </c>
      <c r="AI10" s="278">
        <f t="shared" si="14"/>
        <v>180</v>
      </c>
    </row>
    <row r="11" spans="1:35" ht="19.5" thickBot="1" x14ac:dyDescent="0.35">
      <c r="A11" s="322"/>
      <c r="B11" s="341"/>
      <c r="C11" s="28" t="s">
        <v>119</v>
      </c>
      <c r="D11" s="279"/>
      <c r="E11" s="280" t="e">
        <f t="shared" si="0"/>
        <v>#N/A</v>
      </c>
      <c r="F11" s="352"/>
      <c r="G11" s="364"/>
      <c r="H11" s="264">
        <v>149</v>
      </c>
      <c r="I11" s="211">
        <f t="shared" si="1"/>
        <v>3</v>
      </c>
      <c r="J11" s="322"/>
      <c r="K11" s="322"/>
      <c r="L11" s="267">
        <v>142</v>
      </c>
      <c r="M11" s="211">
        <f t="shared" si="2"/>
        <v>6</v>
      </c>
      <c r="N11" s="322"/>
      <c r="O11" s="322"/>
      <c r="P11" s="264">
        <v>179</v>
      </c>
      <c r="Q11" s="384"/>
      <c r="R11" s="322"/>
      <c r="S11" s="281">
        <f t="shared" si="17"/>
        <v>470</v>
      </c>
      <c r="T11" s="211">
        <f t="shared" si="3"/>
        <v>2</v>
      </c>
      <c r="U11" s="355"/>
      <c r="V11" s="322"/>
      <c r="W11" s="273">
        <f t="shared" si="10"/>
        <v>179</v>
      </c>
      <c r="X11" s="12"/>
      <c r="Y11" s="26" t="str">
        <f t="shared" si="4"/>
        <v>Villu Vahter</v>
      </c>
      <c r="Z11" s="282">
        <f t="shared" si="5"/>
        <v>0</v>
      </c>
      <c r="AA11" s="280" t="e">
        <f t="shared" si="6"/>
        <v>#N/A</v>
      </c>
      <c r="AB11" s="211">
        <f t="shared" si="7"/>
        <v>149</v>
      </c>
      <c r="AC11" s="211">
        <f t="shared" si="8"/>
        <v>3</v>
      </c>
      <c r="AD11" s="211">
        <f t="shared" si="11"/>
        <v>142</v>
      </c>
      <c r="AE11" s="211">
        <f t="shared" si="8"/>
        <v>6</v>
      </c>
      <c r="AF11" s="211">
        <f t="shared" si="12"/>
        <v>179</v>
      </c>
      <c r="AG11" s="283">
        <f t="shared" si="13"/>
        <v>470</v>
      </c>
      <c r="AH11" s="211">
        <f t="shared" si="9"/>
        <v>2</v>
      </c>
      <c r="AI11" s="284">
        <f t="shared" si="14"/>
        <v>179</v>
      </c>
    </row>
    <row r="12" spans="1:35" x14ac:dyDescent="0.3">
      <c r="A12" s="317">
        <v>16</v>
      </c>
      <c r="B12" s="339" t="s">
        <v>86</v>
      </c>
      <c r="C12" s="26" t="s">
        <v>80</v>
      </c>
      <c r="D12" s="134"/>
      <c r="E12" s="68" t="e">
        <f t="shared" si="0"/>
        <v>#N/A</v>
      </c>
      <c r="F12" s="342">
        <f>+D12+D13+D14</f>
        <v>0</v>
      </c>
      <c r="G12" s="365">
        <f>+RANK(F12,F$3:F$38)</f>
        <v>1</v>
      </c>
      <c r="H12" s="140">
        <v>98</v>
      </c>
      <c r="I12" s="27">
        <f t="shared" si="1"/>
        <v>26</v>
      </c>
      <c r="J12" s="317">
        <f>+H12+H13+H14</f>
        <v>347</v>
      </c>
      <c r="K12" s="317">
        <f>+RANK(J12,J$3:J$38)</f>
        <v>5</v>
      </c>
      <c r="L12" s="266">
        <v>129</v>
      </c>
      <c r="M12" s="21">
        <f t="shared" si="2"/>
        <v>12</v>
      </c>
      <c r="N12" s="317">
        <f>+L12+L13+L14</f>
        <v>372</v>
      </c>
      <c r="O12" s="317">
        <f>+RANK(N12,N$3:N$38)</f>
        <v>6</v>
      </c>
      <c r="P12" s="265">
        <v>132</v>
      </c>
      <c r="Q12" s="323">
        <f t="shared" ref="Q12" si="20">+P12+P13+P14</f>
        <v>416</v>
      </c>
      <c r="R12" s="317">
        <f>+RANK(Q12,Q$3:Q$38)</f>
        <v>2</v>
      </c>
      <c r="S12" s="144">
        <f t="shared" si="17"/>
        <v>359</v>
      </c>
      <c r="T12" s="210">
        <f t="shared" si="3"/>
        <v>18</v>
      </c>
      <c r="U12" s="326">
        <f>+S12+S13+S14</f>
        <v>1135</v>
      </c>
      <c r="V12" s="317">
        <f>+RANK(U12,U$3:U$38)</f>
        <v>5</v>
      </c>
      <c r="W12" s="207">
        <f>+MAX(P12,L12,H12)</f>
        <v>132</v>
      </c>
      <c r="X12" s="12"/>
      <c r="Y12" s="119" t="str">
        <f t="shared" si="4"/>
        <v>Krister Peetmaa</v>
      </c>
      <c r="Z12" s="75">
        <f t="shared" si="5"/>
        <v>0</v>
      </c>
      <c r="AA12" s="68" t="e">
        <f t="shared" si="6"/>
        <v>#N/A</v>
      </c>
      <c r="AB12" s="27">
        <f t="shared" si="7"/>
        <v>98</v>
      </c>
      <c r="AC12" s="27">
        <f t="shared" si="8"/>
        <v>26</v>
      </c>
      <c r="AD12" s="27">
        <f t="shared" si="11"/>
        <v>129</v>
      </c>
      <c r="AE12" s="27">
        <f t="shared" si="8"/>
        <v>12</v>
      </c>
      <c r="AF12" s="27">
        <f t="shared" si="12"/>
        <v>132</v>
      </c>
      <c r="AG12" s="10">
        <f t="shared" si="13"/>
        <v>359</v>
      </c>
      <c r="AH12" s="27">
        <f t="shared" si="9"/>
        <v>18</v>
      </c>
      <c r="AI12" s="107">
        <f t="shared" si="14"/>
        <v>132</v>
      </c>
    </row>
    <row r="13" spans="1:35" x14ac:dyDescent="0.3">
      <c r="A13" s="318"/>
      <c r="B13" s="340"/>
      <c r="C13" s="26" t="s">
        <v>55</v>
      </c>
      <c r="D13" s="134"/>
      <c r="E13" s="68" t="e">
        <f t="shared" si="0"/>
        <v>#N/A</v>
      </c>
      <c r="F13" s="343"/>
      <c r="G13" s="366"/>
      <c r="H13" s="140">
        <v>139</v>
      </c>
      <c r="I13" s="27">
        <f t="shared" si="1"/>
        <v>6</v>
      </c>
      <c r="J13" s="318"/>
      <c r="K13" s="318"/>
      <c r="L13" s="266">
        <v>120</v>
      </c>
      <c r="M13" s="27">
        <f t="shared" si="2"/>
        <v>18</v>
      </c>
      <c r="N13" s="318"/>
      <c r="O13" s="318"/>
      <c r="P13" s="265">
        <v>142</v>
      </c>
      <c r="Q13" s="324"/>
      <c r="R13" s="318"/>
      <c r="S13" s="145">
        <f t="shared" si="17"/>
        <v>401</v>
      </c>
      <c r="T13" s="210">
        <f t="shared" si="3"/>
        <v>9</v>
      </c>
      <c r="U13" s="327"/>
      <c r="V13" s="318"/>
      <c r="W13" s="208">
        <f t="shared" si="10"/>
        <v>142</v>
      </c>
      <c r="X13" s="12"/>
      <c r="Y13" s="120" t="str">
        <f t="shared" si="4"/>
        <v>Teet Tähepõld</v>
      </c>
      <c r="Z13" s="75">
        <f t="shared" si="5"/>
        <v>0</v>
      </c>
      <c r="AA13" s="68" t="e">
        <f t="shared" si="6"/>
        <v>#N/A</v>
      </c>
      <c r="AB13" s="27">
        <f t="shared" si="7"/>
        <v>139</v>
      </c>
      <c r="AC13" s="27">
        <f t="shared" si="8"/>
        <v>6</v>
      </c>
      <c r="AD13" s="27">
        <f t="shared" si="11"/>
        <v>120</v>
      </c>
      <c r="AE13" s="27">
        <f t="shared" si="8"/>
        <v>18</v>
      </c>
      <c r="AF13" s="27">
        <f t="shared" si="12"/>
        <v>142</v>
      </c>
      <c r="AG13" s="14">
        <f t="shared" si="13"/>
        <v>401</v>
      </c>
      <c r="AH13" s="27">
        <f t="shared" si="9"/>
        <v>9</v>
      </c>
      <c r="AI13" s="106">
        <f t="shared" si="14"/>
        <v>142</v>
      </c>
    </row>
    <row r="14" spans="1:35" s="219" customFormat="1" ht="19.5" thickBot="1" x14ac:dyDescent="0.35">
      <c r="A14" s="319"/>
      <c r="B14" s="341"/>
      <c r="C14" s="128" t="s">
        <v>81</v>
      </c>
      <c r="D14" s="131"/>
      <c r="E14" s="212" t="e">
        <f t="shared" si="0"/>
        <v>#N/A</v>
      </c>
      <c r="F14" s="344"/>
      <c r="G14" s="367"/>
      <c r="H14" s="143">
        <v>110</v>
      </c>
      <c r="I14" s="64">
        <f t="shared" si="1"/>
        <v>18</v>
      </c>
      <c r="J14" s="319"/>
      <c r="K14" s="319"/>
      <c r="L14" s="213">
        <v>123</v>
      </c>
      <c r="M14" s="63">
        <f t="shared" si="2"/>
        <v>15</v>
      </c>
      <c r="N14" s="319"/>
      <c r="O14" s="319"/>
      <c r="P14" s="143">
        <v>142</v>
      </c>
      <c r="Q14" s="325"/>
      <c r="R14" s="319"/>
      <c r="S14" s="214">
        <f t="shared" si="17"/>
        <v>375</v>
      </c>
      <c r="T14" s="64">
        <f t="shared" si="3"/>
        <v>12</v>
      </c>
      <c r="U14" s="328"/>
      <c r="V14" s="319"/>
      <c r="W14" s="258">
        <f t="shared" si="10"/>
        <v>142</v>
      </c>
      <c r="X14" s="215"/>
      <c r="Y14" s="216" t="str">
        <f t="shared" si="4"/>
        <v>Merle Peetmaa</v>
      </c>
      <c r="Z14" s="72">
        <f t="shared" si="5"/>
        <v>0</v>
      </c>
      <c r="AA14" s="212" t="e">
        <f t="shared" si="6"/>
        <v>#N/A</v>
      </c>
      <c r="AB14" s="64">
        <f t="shared" si="7"/>
        <v>110</v>
      </c>
      <c r="AC14" s="64">
        <f t="shared" si="8"/>
        <v>18</v>
      </c>
      <c r="AD14" s="64">
        <f t="shared" si="11"/>
        <v>123</v>
      </c>
      <c r="AE14" s="64">
        <f t="shared" si="8"/>
        <v>15</v>
      </c>
      <c r="AF14" s="64">
        <f t="shared" si="12"/>
        <v>142</v>
      </c>
      <c r="AG14" s="217">
        <f t="shared" si="13"/>
        <v>375</v>
      </c>
      <c r="AH14" s="64">
        <f t="shared" si="9"/>
        <v>12</v>
      </c>
      <c r="AI14" s="218">
        <f t="shared" si="14"/>
        <v>142</v>
      </c>
    </row>
    <row r="15" spans="1:35" s="219" customFormat="1" ht="18.75" customHeight="1" x14ac:dyDescent="0.3">
      <c r="A15" s="317">
        <v>14</v>
      </c>
      <c r="B15" s="336" t="s">
        <v>109</v>
      </c>
      <c r="C15" s="127" t="s">
        <v>125</v>
      </c>
      <c r="D15" s="230"/>
      <c r="E15" s="231" t="e">
        <f t="shared" si="0"/>
        <v>#N/A</v>
      </c>
      <c r="F15" s="342">
        <f>+D15+D16+D17</f>
        <v>0</v>
      </c>
      <c r="G15" s="365">
        <f>+RANK(F15,F$3:F$38)</f>
        <v>1</v>
      </c>
      <c r="H15" s="232">
        <v>104</v>
      </c>
      <c r="I15" s="224">
        <f t="shared" si="1"/>
        <v>24</v>
      </c>
      <c r="J15" s="317">
        <f>+H15+H16+H17</f>
        <v>325</v>
      </c>
      <c r="K15" s="317">
        <f>+RANK(J15,J$3:J$38)</f>
        <v>8</v>
      </c>
      <c r="L15" s="232">
        <v>107</v>
      </c>
      <c r="M15" s="224">
        <f t="shared" si="2"/>
        <v>21</v>
      </c>
      <c r="N15" s="317">
        <f>+L15+L16+L17</f>
        <v>336</v>
      </c>
      <c r="O15" s="317">
        <f>+RANK(N15,N$3:N$38)</f>
        <v>8</v>
      </c>
      <c r="P15" s="232">
        <v>113</v>
      </c>
      <c r="Q15" s="323">
        <f t="shared" ref="Q15" si="21">+P15+P16+P17</f>
        <v>312</v>
      </c>
      <c r="R15" s="317">
        <f>+RANK(Q15,Q$3:Q$38)</f>
        <v>8</v>
      </c>
      <c r="S15" s="225">
        <f t="shared" si="17"/>
        <v>324</v>
      </c>
      <c r="T15" s="224">
        <f t="shared" si="3"/>
        <v>22</v>
      </c>
      <c r="U15" s="326">
        <f>+S15+S16+S17</f>
        <v>973</v>
      </c>
      <c r="V15" s="317">
        <f>+RANK(U15,U$3:U$38)</f>
        <v>8</v>
      </c>
      <c r="W15" s="222">
        <f>+MAX(P15,L15,H15)</f>
        <v>113</v>
      </c>
      <c r="X15" s="215"/>
      <c r="Y15" s="128" t="str">
        <f t="shared" si="4"/>
        <v>Triin Ärsis</v>
      </c>
      <c r="Z15" s="234">
        <f t="shared" si="5"/>
        <v>0</v>
      </c>
      <c r="AA15" s="231" t="e">
        <f t="shared" si="6"/>
        <v>#N/A</v>
      </c>
      <c r="AB15" s="224">
        <f t="shared" si="7"/>
        <v>104</v>
      </c>
      <c r="AC15" s="224">
        <f t="shared" si="8"/>
        <v>24</v>
      </c>
      <c r="AD15" s="224">
        <f t="shared" si="11"/>
        <v>107</v>
      </c>
      <c r="AE15" s="224">
        <f t="shared" si="8"/>
        <v>21</v>
      </c>
      <c r="AF15" s="224">
        <f t="shared" si="12"/>
        <v>113</v>
      </c>
      <c r="AG15" s="227">
        <f t="shared" si="13"/>
        <v>324</v>
      </c>
      <c r="AH15" s="224">
        <f t="shared" si="9"/>
        <v>22</v>
      </c>
      <c r="AI15" s="228">
        <f t="shared" si="14"/>
        <v>113</v>
      </c>
    </row>
    <row r="16" spans="1:35" x14ac:dyDescent="0.3">
      <c r="A16" s="318"/>
      <c r="B16" s="337"/>
      <c r="C16" s="26" t="s">
        <v>126</v>
      </c>
      <c r="D16" s="134"/>
      <c r="E16" s="68" t="e">
        <f t="shared" si="0"/>
        <v>#N/A</v>
      </c>
      <c r="F16" s="343"/>
      <c r="G16" s="366"/>
      <c r="H16" s="140">
        <v>107</v>
      </c>
      <c r="I16" s="27">
        <f t="shared" si="1"/>
        <v>21</v>
      </c>
      <c r="J16" s="318"/>
      <c r="K16" s="318"/>
      <c r="L16" s="265">
        <v>94</v>
      </c>
      <c r="M16" s="27">
        <f t="shared" si="2"/>
        <v>30</v>
      </c>
      <c r="N16" s="318"/>
      <c r="O16" s="318"/>
      <c r="P16" s="265">
        <v>86</v>
      </c>
      <c r="Q16" s="324"/>
      <c r="R16" s="318"/>
      <c r="S16" s="145">
        <f t="shared" si="17"/>
        <v>287</v>
      </c>
      <c r="T16" s="210">
        <f t="shared" si="3"/>
        <v>27</v>
      </c>
      <c r="U16" s="327"/>
      <c r="V16" s="318"/>
      <c r="W16" s="109">
        <f t="shared" si="10"/>
        <v>107</v>
      </c>
      <c r="X16" s="12"/>
      <c r="Y16" s="26" t="str">
        <f t="shared" si="4"/>
        <v>Tõnis Aruste</v>
      </c>
      <c r="Z16" s="75">
        <f t="shared" si="5"/>
        <v>0</v>
      </c>
      <c r="AA16" s="68" t="e">
        <f t="shared" si="6"/>
        <v>#N/A</v>
      </c>
      <c r="AB16" s="27">
        <f t="shared" si="7"/>
        <v>107</v>
      </c>
      <c r="AC16" s="27">
        <f t="shared" si="8"/>
        <v>21</v>
      </c>
      <c r="AD16" s="27">
        <f t="shared" si="11"/>
        <v>94</v>
      </c>
      <c r="AE16" s="27">
        <f t="shared" si="8"/>
        <v>30</v>
      </c>
      <c r="AF16" s="27">
        <f t="shared" si="12"/>
        <v>86</v>
      </c>
      <c r="AG16" s="14">
        <f t="shared" si="13"/>
        <v>287</v>
      </c>
      <c r="AH16" s="27">
        <f t="shared" si="9"/>
        <v>27</v>
      </c>
      <c r="AI16" s="106">
        <f t="shared" si="14"/>
        <v>107</v>
      </c>
    </row>
    <row r="17" spans="1:35" s="219" customFormat="1" ht="19.5" thickBot="1" x14ac:dyDescent="0.35">
      <c r="A17" s="319"/>
      <c r="B17" s="338"/>
      <c r="C17" s="28" t="s">
        <v>127</v>
      </c>
      <c r="D17" s="220"/>
      <c r="E17" s="221" t="e">
        <f t="shared" si="0"/>
        <v>#N/A</v>
      </c>
      <c r="F17" s="344"/>
      <c r="G17" s="367"/>
      <c r="H17" s="264">
        <v>114</v>
      </c>
      <c r="I17" s="63">
        <f t="shared" si="1"/>
        <v>15</v>
      </c>
      <c r="J17" s="319"/>
      <c r="K17" s="319"/>
      <c r="L17" s="264">
        <v>135</v>
      </c>
      <c r="M17" s="63">
        <f t="shared" si="2"/>
        <v>7</v>
      </c>
      <c r="N17" s="319"/>
      <c r="O17" s="319"/>
      <c r="P17" s="264">
        <v>113</v>
      </c>
      <c r="Q17" s="325"/>
      <c r="R17" s="319"/>
      <c r="S17" s="214">
        <f t="shared" si="17"/>
        <v>362</v>
      </c>
      <c r="T17" s="211">
        <f t="shared" si="3"/>
        <v>17</v>
      </c>
      <c r="U17" s="328"/>
      <c r="V17" s="319"/>
      <c r="W17" s="222">
        <f t="shared" si="10"/>
        <v>135</v>
      </c>
      <c r="X17" s="215"/>
      <c r="Y17" s="148" t="str">
        <f t="shared" si="4"/>
        <v>Anti Roots</v>
      </c>
      <c r="Z17" s="223">
        <f t="shared" si="5"/>
        <v>0</v>
      </c>
      <c r="AA17" s="221" t="e">
        <f t="shared" si="6"/>
        <v>#N/A</v>
      </c>
      <c r="AB17" s="63">
        <f t="shared" si="7"/>
        <v>114</v>
      </c>
      <c r="AC17" s="63">
        <f t="shared" si="8"/>
        <v>15</v>
      </c>
      <c r="AD17" s="63">
        <f t="shared" si="11"/>
        <v>135</v>
      </c>
      <c r="AE17" s="63">
        <f t="shared" si="8"/>
        <v>7</v>
      </c>
      <c r="AF17" s="63">
        <f t="shared" si="12"/>
        <v>113</v>
      </c>
      <c r="AG17" s="217">
        <f t="shared" si="13"/>
        <v>362</v>
      </c>
      <c r="AH17" s="63">
        <f t="shared" si="9"/>
        <v>17</v>
      </c>
      <c r="AI17" s="218">
        <f t="shared" si="14"/>
        <v>135</v>
      </c>
    </row>
    <row r="18" spans="1:35" x14ac:dyDescent="0.3">
      <c r="A18" s="317">
        <v>9</v>
      </c>
      <c r="B18" s="336" t="s">
        <v>108</v>
      </c>
      <c r="C18" s="26" t="s">
        <v>123</v>
      </c>
      <c r="D18" s="133"/>
      <c r="E18" s="66" t="e">
        <f t="shared" si="0"/>
        <v>#N/A</v>
      </c>
      <c r="F18" s="342">
        <f t="shared" ref="F18" si="22">+D18+D19+D20</f>
        <v>0</v>
      </c>
      <c r="G18" s="365">
        <f>+RANK(F18,F$3:F$38)</f>
        <v>1</v>
      </c>
      <c r="H18" s="139">
        <v>91</v>
      </c>
      <c r="I18" s="21">
        <f t="shared" si="1"/>
        <v>28</v>
      </c>
      <c r="J18" s="317">
        <f>+H18+H19+H20</f>
        <v>248</v>
      </c>
      <c r="K18" s="317">
        <f>+RANK(J18,J$3:J$38)</f>
        <v>11</v>
      </c>
      <c r="L18" s="268">
        <v>104</v>
      </c>
      <c r="M18" s="21">
        <f t="shared" si="2"/>
        <v>24</v>
      </c>
      <c r="N18" s="317">
        <f>+L18+L19+L20</f>
        <v>308</v>
      </c>
      <c r="O18" s="317">
        <f>+RANK(N18,N$3:N$38)</f>
        <v>11</v>
      </c>
      <c r="P18" s="263">
        <v>106</v>
      </c>
      <c r="Q18" s="323">
        <f>+P18+P19+P20</f>
        <v>256</v>
      </c>
      <c r="R18" s="317">
        <f>+RANK(Q18,Q$3:Q$38)</f>
        <v>11</v>
      </c>
      <c r="S18" s="147">
        <f t="shared" si="17"/>
        <v>301</v>
      </c>
      <c r="T18" s="249">
        <f t="shared" si="3"/>
        <v>25</v>
      </c>
      <c r="U18" s="326">
        <f>+S18+S19+S20</f>
        <v>812</v>
      </c>
      <c r="V18" s="317">
        <f>+RANK(U18,U$3:U$38)</f>
        <v>11</v>
      </c>
      <c r="W18" s="207">
        <f>+MAX(P18,L18,H18)</f>
        <v>106</v>
      </c>
      <c r="X18" s="12"/>
      <c r="Y18" s="20" t="str">
        <f t="shared" si="4"/>
        <v>Karl Kürsa</v>
      </c>
      <c r="Z18" s="74">
        <f t="shared" si="5"/>
        <v>0</v>
      </c>
      <c r="AA18" s="66" t="e">
        <f t="shared" si="6"/>
        <v>#N/A</v>
      </c>
      <c r="AB18" s="21">
        <f t="shared" si="7"/>
        <v>91</v>
      </c>
      <c r="AC18" s="21">
        <f t="shared" si="8"/>
        <v>28</v>
      </c>
      <c r="AD18" s="21">
        <f t="shared" si="11"/>
        <v>104</v>
      </c>
      <c r="AE18" s="21">
        <f t="shared" si="8"/>
        <v>24</v>
      </c>
      <c r="AF18" s="21">
        <f t="shared" si="12"/>
        <v>106</v>
      </c>
      <c r="AG18" s="59">
        <f t="shared" si="13"/>
        <v>301</v>
      </c>
      <c r="AH18" s="21">
        <f t="shared" si="9"/>
        <v>25</v>
      </c>
      <c r="AI18" s="107">
        <f t="shared" si="14"/>
        <v>106</v>
      </c>
    </row>
    <row r="19" spans="1:35" s="219" customFormat="1" x14ac:dyDescent="0.3">
      <c r="A19" s="318"/>
      <c r="B19" s="337"/>
      <c r="C19" s="128" t="s">
        <v>101</v>
      </c>
      <c r="D19" s="131"/>
      <c r="E19" s="212" t="e">
        <f t="shared" si="0"/>
        <v>#N/A</v>
      </c>
      <c r="F19" s="343"/>
      <c r="G19" s="366"/>
      <c r="H19" s="143">
        <v>75</v>
      </c>
      <c r="I19" s="64">
        <f t="shared" si="1"/>
        <v>32</v>
      </c>
      <c r="J19" s="318"/>
      <c r="K19" s="318"/>
      <c r="L19" s="213">
        <v>102</v>
      </c>
      <c r="M19" s="64">
        <f t="shared" si="2"/>
        <v>25</v>
      </c>
      <c r="N19" s="318"/>
      <c r="O19" s="318"/>
      <c r="P19" s="143">
        <v>82</v>
      </c>
      <c r="Q19" s="324"/>
      <c r="R19" s="318"/>
      <c r="S19" s="305">
        <f t="shared" si="17"/>
        <v>259</v>
      </c>
      <c r="T19" s="64">
        <f t="shared" si="3"/>
        <v>31</v>
      </c>
      <c r="U19" s="327"/>
      <c r="V19" s="318"/>
      <c r="W19" s="307">
        <f t="shared" si="10"/>
        <v>102</v>
      </c>
      <c r="X19" s="215"/>
      <c r="Y19" s="128" t="str">
        <f t="shared" si="4"/>
        <v>Marit Rae</v>
      </c>
      <c r="Z19" s="72">
        <f t="shared" si="5"/>
        <v>0</v>
      </c>
      <c r="AA19" s="212" t="e">
        <f t="shared" si="6"/>
        <v>#N/A</v>
      </c>
      <c r="AB19" s="64">
        <f t="shared" si="7"/>
        <v>75</v>
      </c>
      <c r="AC19" s="64">
        <f t="shared" si="8"/>
        <v>32</v>
      </c>
      <c r="AD19" s="64">
        <f t="shared" si="11"/>
        <v>102</v>
      </c>
      <c r="AE19" s="64">
        <f t="shared" si="8"/>
        <v>25</v>
      </c>
      <c r="AF19" s="64">
        <f t="shared" si="12"/>
        <v>82</v>
      </c>
      <c r="AG19" s="306">
        <f t="shared" si="13"/>
        <v>259</v>
      </c>
      <c r="AH19" s="64">
        <f t="shared" si="9"/>
        <v>31</v>
      </c>
      <c r="AI19" s="243">
        <f t="shared" si="14"/>
        <v>102</v>
      </c>
    </row>
    <row r="20" spans="1:35" ht="19.5" thickBot="1" x14ac:dyDescent="0.35">
      <c r="A20" s="319"/>
      <c r="B20" s="338"/>
      <c r="C20" s="28" t="s">
        <v>124</v>
      </c>
      <c r="D20" s="132"/>
      <c r="E20" s="70" t="e">
        <f t="shared" si="0"/>
        <v>#N/A</v>
      </c>
      <c r="F20" s="344"/>
      <c r="G20" s="367"/>
      <c r="H20" s="141">
        <v>82</v>
      </c>
      <c r="I20" s="29">
        <f t="shared" si="1"/>
        <v>31</v>
      </c>
      <c r="J20" s="319"/>
      <c r="K20" s="319"/>
      <c r="L20" s="267">
        <v>102</v>
      </c>
      <c r="M20" s="29">
        <f t="shared" si="2"/>
        <v>25</v>
      </c>
      <c r="N20" s="319"/>
      <c r="O20" s="319"/>
      <c r="P20" s="264">
        <v>68</v>
      </c>
      <c r="Q20" s="325"/>
      <c r="R20" s="319"/>
      <c r="S20" s="146">
        <f>+P20+H20+L20</f>
        <v>252</v>
      </c>
      <c r="T20" s="211">
        <f t="shared" si="3"/>
        <v>33</v>
      </c>
      <c r="U20" s="328"/>
      <c r="V20" s="319"/>
      <c r="W20" s="209">
        <f>+MAX(P20,L20,H20)</f>
        <v>102</v>
      </c>
      <c r="X20" s="12"/>
      <c r="Y20" s="28" t="str">
        <f t="shared" si="4"/>
        <v>Ranno Kivistik</v>
      </c>
      <c r="Z20" s="73">
        <f t="shared" si="5"/>
        <v>0</v>
      </c>
      <c r="AA20" s="70" t="e">
        <f t="shared" si="6"/>
        <v>#N/A</v>
      </c>
      <c r="AB20" s="29">
        <f t="shared" si="7"/>
        <v>82</v>
      </c>
      <c r="AC20" s="29">
        <f t="shared" si="8"/>
        <v>31</v>
      </c>
      <c r="AD20" s="29">
        <f t="shared" si="11"/>
        <v>102</v>
      </c>
      <c r="AE20" s="29">
        <f t="shared" si="8"/>
        <v>25</v>
      </c>
      <c r="AF20" s="29">
        <f>+P20</f>
        <v>68</v>
      </c>
      <c r="AG20" s="15">
        <f t="shared" si="13"/>
        <v>252</v>
      </c>
      <c r="AH20" s="29">
        <f t="shared" si="9"/>
        <v>33</v>
      </c>
      <c r="AI20" s="108">
        <f t="shared" si="14"/>
        <v>102</v>
      </c>
    </row>
    <row r="21" spans="1:35" s="304" customFormat="1" ht="18.75" customHeight="1" x14ac:dyDescent="0.3">
      <c r="A21" s="317">
        <v>6</v>
      </c>
      <c r="B21" s="376" t="s">
        <v>110</v>
      </c>
      <c r="C21" s="290" t="s">
        <v>113</v>
      </c>
      <c r="D21" s="291"/>
      <c r="E21" s="292" t="e">
        <f t="shared" si="0"/>
        <v>#N/A</v>
      </c>
      <c r="F21" s="342">
        <f t="shared" ref="F21" si="23">+D21+D22+D23</f>
        <v>0</v>
      </c>
      <c r="G21" s="365">
        <f>+RANK(F21,F$3:F$38)</f>
        <v>1</v>
      </c>
      <c r="H21" s="293">
        <v>140</v>
      </c>
      <c r="I21" s="294">
        <f t="shared" si="1"/>
        <v>5</v>
      </c>
      <c r="J21" s="317">
        <f>+H21+H22+H23</f>
        <v>341</v>
      </c>
      <c r="K21" s="317">
        <f>+RANK(J21,J$3:J$38)</f>
        <v>6</v>
      </c>
      <c r="L21" s="295">
        <v>178</v>
      </c>
      <c r="M21" s="296">
        <f t="shared" si="2"/>
        <v>3</v>
      </c>
      <c r="N21" s="317">
        <f>+L21+L22+L23</f>
        <v>378</v>
      </c>
      <c r="O21" s="317">
        <f>+RANK(N21,N$3:N$38)</f>
        <v>5</v>
      </c>
      <c r="P21" s="293">
        <v>151</v>
      </c>
      <c r="Q21" s="323">
        <f>+P21+P22+P23</f>
        <v>341</v>
      </c>
      <c r="R21" s="317">
        <f>+RANK(Q21,Q$3:Q$38)</f>
        <v>7</v>
      </c>
      <c r="S21" s="297">
        <f>+P21+H21+L21</f>
        <v>469</v>
      </c>
      <c r="T21" s="294">
        <f t="shared" si="3"/>
        <v>3</v>
      </c>
      <c r="U21" s="326">
        <f>+S21+S22+S23</f>
        <v>1060</v>
      </c>
      <c r="V21" s="317">
        <f>+RANK(U21,U$3:U$38)</f>
        <v>6</v>
      </c>
      <c r="W21" s="298">
        <f>+MAX(P21,L21,H21)</f>
        <v>178</v>
      </c>
      <c r="X21" s="299"/>
      <c r="Y21" s="300" t="str">
        <f t="shared" si="4"/>
        <v>Markel Puusep</v>
      </c>
      <c r="Z21" s="301">
        <f t="shared" si="5"/>
        <v>0</v>
      </c>
      <c r="AA21" s="292" t="e">
        <f t="shared" si="6"/>
        <v>#N/A</v>
      </c>
      <c r="AB21" s="294">
        <f t="shared" si="7"/>
        <v>140</v>
      </c>
      <c r="AC21" s="294">
        <f t="shared" si="8"/>
        <v>5</v>
      </c>
      <c r="AD21" s="294">
        <f t="shared" si="11"/>
        <v>178</v>
      </c>
      <c r="AE21" s="294">
        <f t="shared" si="8"/>
        <v>3</v>
      </c>
      <c r="AF21" s="294">
        <f>+P21</f>
        <v>151</v>
      </c>
      <c r="AG21" s="302">
        <f t="shared" si="13"/>
        <v>469</v>
      </c>
      <c r="AH21" s="294">
        <f t="shared" si="9"/>
        <v>3</v>
      </c>
      <c r="AI21" s="303">
        <f t="shared" si="14"/>
        <v>178</v>
      </c>
    </row>
    <row r="22" spans="1:35" s="229" customFormat="1" x14ac:dyDescent="0.3">
      <c r="A22" s="318"/>
      <c r="B22" s="377"/>
      <c r="C22" s="128" t="s">
        <v>114</v>
      </c>
      <c r="D22" s="131"/>
      <c r="E22" s="212" t="e">
        <f t="shared" si="0"/>
        <v>#N/A</v>
      </c>
      <c r="F22" s="343"/>
      <c r="G22" s="366"/>
      <c r="H22" s="143">
        <v>110</v>
      </c>
      <c r="I22" s="64">
        <f t="shared" si="1"/>
        <v>18</v>
      </c>
      <c r="J22" s="318"/>
      <c r="K22" s="318"/>
      <c r="L22" s="213">
        <v>122</v>
      </c>
      <c r="M22" s="64">
        <f t="shared" si="2"/>
        <v>16</v>
      </c>
      <c r="N22" s="318"/>
      <c r="O22" s="318"/>
      <c r="P22" s="143">
        <v>88</v>
      </c>
      <c r="Q22" s="324"/>
      <c r="R22" s="318"/>
      <c r="S22" s="305">
        <f t="shared" si="17"/>
        <v>320</v>
      </c>
      <c r="T22" s="64">
        <f t="shared" si="3"/>
        <v>23</v>
      </c>
      <c r="U22" s="327"/>
      <c r="V22" s="318"/>
      <c r="W22" s="222">
        <f t="shared" si="10"/>
        <v>122</v>
      </c>
      <c r="X22" s="226"/>
      <c r="Y22" s="128" t="str">
        <f t="shared" si="4"/>
        <v>Margit Puusep</v>
      </c>
      <c r="Z22" s="72">
        <f t="shared" si="5"/>
        <v>0</v>
      </c>
      <c r="AA22" s="212" t="e">
        <f t="shared" si="6"/>
        <v>#N/A</v>
      </c>
      <c r="AB22" s="64">
        <f t="shared" si="7"/>
        <v>110</v>
      </c>
      <c r="AC22" s="64">
        <f t="shared" si="8"/>
        <v>18</v>
      </c>
      <c r="AD22" s="64">
        <f t="shared" si="11"/>
        <v>122</v>
      </c>
      <c r="AE22" s="64">
        <f t="shared" si="8"/>
        <v>16</v>
      </c>
      <c r="AF22" s="64">
        <f t="shared" si="12"/>
        <v>88</v>
      </c>
      <c r="AG22" s="306">
        <f t="shared" si="13"/>
        <v>320</v>
      </c>
      <c r="AH22" s="64">
        <f t="shared" si="9"/>
        <v>23</v>
      </c>
      <c r="AI22" s="243">
        <f t="shared" si="14"/>
        <v>122</v>
      </c>
    </row>
    <row r="23" spans="1:35" s="7" customFormat="1" ht="19.5" thickBot="1" x14ac:dyDescent="0.35">
      <c r="A23" s="319"/>
      <c r="B23" s="378"/>
      <c r="C23" s="28" t="s">
        <v>115</v>
      </c>
      <c r="D23" s="132"/>
      <c r="E23" s="70" t="e">
        <f t="shared" si="0"/>
        <v>#N/A</v>
      </c>
      <c r="F23" s="344"/>
      <c r="G23" s="367"/>
      <c r="H23" s="141">
        <v>91</v>
      </c>
      <c r="I23" s="29">
        <f t="shared" si="1"/>
        <v>28</v>
      </c>
      <c r="J23" s="319"/>
      <c r="K23" s="319"/>
      <c r="L23" s="267">
        <v>78</v>
      </c>
      <c r="M23" s="29">
        <f t="shared" si="2"/>
        <v>31</v>
      </c>
      <c r="N23" s="319"/>
      <c r="O23" s="319"/>
      <c r="P23" s="264">
        <v>102</v>
      </c>
      <c r="Q23" s="325"/>
      <c r="R23" s="319"/>
      <c r="S23" s="146">
        <f t="shared" si="17"/>
        <v>271</v>
      </c>
      <c r="T23" s="211">
        <f t="shared" si="3"/>
        <v>29</v>
      </c>
      <c r="U23" s="328"/>
      <c r="V23" s="319"/>
      <c r="W23" s="109">
        <f t="shared" si="10"/>
        <v>102</v>
      </c>
      <c r="X23" s="2"/>
      <c r="Y23" s="28" t="str">
        <f t="shared" si="4"/>
        <v>Koit Kaup</v>
      </c>
      <c r="Z23" s="73">
        <f t="shared" si="5"/>
        <v>0</v>
      </c>
      <c r="AA23" s="70" t="e">
        <f t="shared" si="6"/>
        <v>#N/A</v>
      </c>
      <c r="AB23" s="29">
        <f t="shared" si="7"/>
        <v>91</v>
      </c>
      <c r="AC23" s="29">
        <f t="shared" si="8"/>
        <v>28</v>
      </c>
      <c r="AD23" s="29">
        <f t="shared" si="11"/>
        <v>78</v>
      </c>
      <c r="AE23" s="29">
        <f t="shared" si="8"/>
        <v>31</v>
      </c>
      <c r="AF23" s="29">
        <f t="shared" si="12"/>
        <v>102</v>
      </c>
      <c r="AG23" s="15">
        <f t="shared" si="13"/>
        <v>271</v>
      </c>
      <c r="AH23" s="29">
        <f t="shared" si="9"/>
        <v>29</v>
      </c>
      <c r="AI23" s="108">
        <f t="shared" si="14"/>
        <v>102</v>
      </c>
    </row>
    <row r="24" spans="1:35" s="32" customFormat="1" x14ac:dyDescent="0.3">
      <c r="A24" s="317">
        <v>7</v>
      </c>
      <c r="B24" s="376" t="s">
        <v>111</v>
      </c>
      <c r="C24" s="20" t="s">
        <v>116</v>
      </c>
      <c r="D24" s="130"/>
      <c r="E24" s="272" t="e">
        <f t="shared" si="0"/>
        <v>#N/A</v>
      </c>
      <c r="F24" s="342">
        <f t="shared" ref="F24" si="24">+D24+D25+D26</f>
        <v>0</v>
      </c>
      <c r="G24" s="365">
        <f>+RANK(F24,F$3:F$38)</f>
        <v>1</v>
      </c>
      <c r="H24" s="263">
        <v>103</v>
      </c>
      <c r="I24" s="249">
        <f t="shared" si="1"/>
        <v>25</v>
      </c>
      <c r="J24" s="317">
        <f>+H24+H25+H26</f>
        <v>284</v>
      </c>
      <c r="K24" s="317">
        <f>+RANK(J24,J$3:J$38)</f>
        <v>10</v>
      </c>
      <c r="L24" s="263">
        <v>134</v>
      </c>
      <c r="M24" s="249">
        <f t="shared" si="2"/>
        <v>8</v>
      </c>
      <c r="N24" s="317">
        <f>+L24+L25+L26</f>
        <v>342</v>
      </c>
      <c r="O24" s="317">
        <f>+RANK(N24,N$3:N$38)</f>
        <v>7</v>
      </c>
      <c r="P24" s="263">
        <v>136</v>
      </c>
      <c r="Q24" s="323">
        <f t="shared" ref="Q24" si="25">+P24+P25+P26</f>
        <v>303</v>
      </c>
      <c r="R24" s="317">
        <f>+RANK(Q24,Q$3:Q$38)</f>
        <v>10</v>
      </c>
      <c r="S24" s="147">
        <f t="shared" si="17"/>
        <v>373</v>
      </c>
      <c r="T24" s="249">
        <f t="shared" si="3"/>
        <v>13</v>
      </c>
      <c r="U24" s="326">
        <f>+S24+S25+S26</f>
        <v>929</v>
      </c>
      <c r="V24" s="317">
        <f>+RANK(U24,U$3:U$38)</f>
        <v>10</v>
      </c>
      <c r="W24" s="285">
        <f>+MAX(P24,L24,H24)</f>
        <v>136</v>
      </c>
      <c r="X24" s="12"/>
      <c r="Y24" s="20" t="str">
        <f t="shared" si="4"/>
        <v>Ahto Pärnamets</v>
      </c>
      <c r="Z24" s="71">
        <f t="shared" si="5"/>
        <v>0</v>
      </c>
      <c r="AA24" s="272" t="e">
        <f t="shared" si="6"/>
        <v>#N/A</v>
      </c>
      <c r="AB24" s="249">
        <f t="shared" si="7"/>
        <v>103</v>
      </c>
      <c r="AC24" s="249">
        <f t="shared" si="8"/>
        <v>25</v>
      </c>
      <c r="AD24" s="249">
        <f t="shared" si="11"/>
        <v>134</v>
      </c>
      <c r="AE24" s="249">
        <f t="shared" si="8"/>
        <v>8</v>
      </c>
      <c r="AF24" s="249">
        <f t="shared" si="12"/>
        <v>136</v>
      </c>
      <c r="AG24" s="59">
        <f t="shared" si="13"/>
        <v>373</v>
      </c>
      <c r="AH24" s="249">
        <f t="shared" si="9"/>
        <v>13</v>
      </c>
      <c r="AI24" s="274">
        <f t="shared" si="14"/>
        <v>136</v>
      </c>
    </row>
    <row r="25" spans="1:35" s="32" customFormat="1" x14ac:dyDescent="0.3">
      <c r="A25" s="318"/>
      <c r="B25" s="377"/>
      <c r="C25" s="26" t="s">
        <v>117</v>
      </c>
      <c r="D25" s="134"/>
      <c r="E25" s="68" t="e">
        <f t="shared" si="0"/>
        <v>#N/A</v>
      </c>
      <c r="F25" s="343"/>
      <c r="G25" s="366"/>
      <c r="H25" s="140">
        <v>106</v>
      </c>
      <c r="I25" s="27">
        <f t="shared" si="1"/>
        <v>22</v>
      </c>
      <c r="J25" s="318"/>
      <c r="K25" s="318"/>
      <c r="L25" s="265">
        <v>106</v>
      </c>
      <c r="M25" s="27">
        <f t="shared" si="2"/>
        <v>23</v>
      </c>
      <c r="N25" s="318"/>
      <c r="O25" s="318"/>
      <c r="P25" s="265">
        <v>76</v>
      </c>
      <c r="Q25" s="324"/>
      <c r="R25" s="318"/>
      <c r="S25" s="145">
        <f t="shared" si="17"/>
        <v>288</v>
      </c>
      <c r="T25" s="210">
        <f t="shared" si="3"/>
        <v>26</v>
      </c>
      <c r="U25" s="327"/>
      <c r="V25" s="318"/>
      <c r="W25" s="208">
        <f t="shared" si="10"/>
        <v>106</v>
      </c>
      <c r="X25" s="12"/>
      <c r="Y25" s="26" t="str">
        <f t="shared" si="4"/>
        <v>Aleksandr Jakovlev</v>
      </c>
      <c r="Z25" s="75">
        <f t="shared" si="5"/>
        <v>0</v>
      </c>
      <c r="AA25" s="68" t="e">
        <f t="shared" si="6"/>
        <v>#N/A</v>
      </c>
      <c r="AB25" s="27">
        <f t="shared" si="7"/>
        <v>106</v>
      </c>
      <c r="AC25" s="27">
        <f t="shared" si="8"/>
        <v>22</v>
      </c>
      <c r="AD25" s="27">
        <f t="shared" si="11"/>
        <v>106</v>
      </c>
      <c r="AE25" s="27">
        <f t="shared" si="8"/>
        <v>23</v>
      </c>
      <c r="AF25" s="27">
        <f t="shared" si="12"/>
        <v>76</v>
      </c>
      <c r="AG25" s="14">
        <f t="shared" si="13"/>
        <v>288</v>
      </c>
      <c r="AH25" s="27">
        <f t="shared" si="9"/>
        <v>26</v>
      </c>
      <c r="AI25" s="106">
        <f t="shared" si="14"/>
        <v>106</v>
      </c>
    </row>
    <row r="26" spans="1:35" s="32" customFormat="1" ht="19.5" thickBot="1" x14ac:dyDescent="0.35">
      <c r="A26" s="319"/>
      <c r="B26" s="378"/>
      <c r="C26" s="26" t="s">
        <v>118</v>
      </c>
      <c r="D26" s="134"/>
      <c r="E26" s="70" t="e">
        <f t="shared" si="0"/>
        <v>#N/A</v>
      </c>
      <c r="F26" s="344"/>
      <c r="G26" s="367"/>
      <c r="H26" s="141">
        <v>75</v>
      </c>
      <c r="I26" s="29">
        <f t="shared" si="1"/>
        <v>32</v>
      </c>
      <c r="J26" s="319"/>
      <c r="K26" s="319"/>
      <c r="L26" s="264">
        <v>102</v>
      </c>
      <c r="M26" s="29">
        <f t="shared" si="2"/>
        <v>25</v>
      </c>
      <c r="N26" s="319"/>
      <c r="O26" s="319"/>
      <c r="P26" s="264">
        <v>91</v>
      </c>
      <c r="Q26" s="325"/>
      <c r="R26" s="319"/>
      <c r="S26" s="146">
        <f t="shared" si="17"/>
        <v>268</v>
      </c>
      <c r="T26" s="211">
        <f t="shared" si="3"/>
        <v>30</v>
      </c>
      <c r="U26" s="328"/>
      <c r="V26" s="319"/>
      <c r="W26" s="209">
        <f t="shared" si="10"/>
        <v>102</v>
      </c>
      <c r="X26" s="12"/>
      <c r="Y26" s="26" t="str">
        <f t="shared" si="4"/>
        <v>Roman Bõstrov</v>
      </c>
      <c r="Z26" s="75">
        <f t="shared" si="5"/>
        <v>0</v>
      </c>
      <c r="AA26" s="70" t="e">
        <f t="shared" si="6"/>
        <v>#N/A</v>
      </c>
      <c r="AB26" s="29">
        <f t="shared" si="7"/>
        <v>75</v>
      </c>
      <c r="AC26" s="29">
        <f t="shared" si="8"/>
        <v>32</v>
      </c>
      <c r="AD26" s="29">
        <f t="shared" si="11"/>
        <v>102</v>
      </c>
      <c r="AE26" s="29">
        <f t="shared" si="8"/>
        <v>25</v>
      </c>
      <c r="AF26" s="29">
        <f t="shared" si="12"/>
        <v>91</v>
      </c>
      <c r="AG26" s="15">
        <f t="shared" si="13"/>
        <v>268</v>
      </c>
      <c r="AH26" s="29">
        <f t="shared" si="9"/>
        <v>30</v>
      </c>
      <c r="AI26" s="108">
        <f t="shared" si="14"/>
        <v>102</v>
      </c>
    </row>
    <row r="27" spans="1:35" x14ac:dyDescent="0.3">
      <c r="A27" s="317">
        <v>11</v>
      </c>
      <c r="B27" s="379" t="s">
        <v>112</v>
      </c>
      <c r="C27" s="20" t="s">
        <v>128</v>
      </c>
      <c r="D27" s="286"/>
      <c r="E27" s="287" t="e">
        <f t="shared" si="0"/>
        <v>#N/A</v>
      </c>
      <c r="F27" s="356">
        <f t="shared" ref="F27" si="26">+D27+D28+D29</f>
        <v>0</v>
      </c>
      <c r="G27" s="368">
        <f>+RANK(F27,F$3:F$38)</f>
        <v>1</v>
      </c>
      <c r="H27" s="263">
        <v>120</v>
      </c>
      <c r="I27" s="270">
        <f t="shared" si="1"/>
        <v>12</v>
      </c>
      <c r="J27" s="323">
        <f>+H27+H28+H29</f>
        <v>312</v>
      </c>
      <c r="K27" s="323">
        <f>+RANK(J27,J$3:J$38)</f>
        <v>9</v>
      </c>
      <c r="L27" s="269">
        <v>186</v>
      </c>
      <c r="M27" s="249">
        <f t="shared" si="2"/>
        <v>2</v>
      </c>
      <c r="N27" s="317">
        <f>+L27+L28+L29</f>
        <v>453</v>
      </c>
      <c r="O27" s="317">
        <f>+RANK(N27,N$3:N$38)</f>
        <v>1</v>
      </c>
      <c r="P27" s="270">
        <v>141</v>
      </c>
      <c r="Q27" s="323">
        <f t="shared" ref="Q27" si="27">+P27+P28+P29</f>
        <v>408</v>
      </c>
      <c r="R27" s="323">
        <f>+RANK(Q27,Q$3:Q$38)</f>
        <v>3</v>
      </c>
      <c r="S27" s="288">
        <f t="shared" si="17"/>
        <v>447</v>
      </c>
      <c r="T27" s="249">
        <f t="shared" si="3"/>
        <v>6</v>
      </c>
      <c r="U27" s="326">
        <f>+S27+S28+S29</f>
        <v>1173</v>
      </c>
      <c r="V27" s="317">
        <f>+RANK(U27,U$3:U$38)</f>
        <v>2</v>
      </c>
      <c r="W27" s="273">
        <f>+MAX(P27,L27,H27)</f>
        <v>186</v>
      </c>
      <c r="X27" s="12"/>
      <c r="Y27" s="289" t="str">
        <f t="shared" si="4"/>
        <v>Jako Tempel</v>
      </c>
      <c r="Z27" s="286">
        <f t="shared" si="5"/>
        <v>0</v>
      </c>
      <c r="AA27" s="287" t="e">
        <f t="shared" si="6"/>
        <v>#N/A</v>
      </c>
      <c r="AB27" s="270">
        <f t="shared" si="7"/>
        <v>120</v>
      </c>
      <c r="AC27" s="270">
        <f t="shared" si="8"/>
        <v>12</v>
      </c>
      <c r="AD27" s="270">
        <f t="shared" si="11"/>
        <v>186</v>
      </c>
      <c r="AE27" s="270">
        <f t="shared" si="8"/>
        <v>2</v>
      </c>
      <c r="AF27" s="270">
        <f t="shared" si="12"/>
        <v>141</v>
      </c>
      <c r="AG27" s="288">
        <f t="shared" si="13"/>
        <v>447</v>
      </c>
      <c r="AH27" s="249">
        <f t="shared" si="9"/>
        <v>6</v>
      </c>
      <c r="AI27" s="274">
        <f t="shared" si="14"/>
        <v>186</v>
      </c>
    </row>
    <row r="28" spans="1:35" s="219" customFormat="1" x14ac:dyDescent="0.3">
      <c r="A28" s="318"/>
      <c r="B28" s="380"/>
      <c r="C28" s="128" t="s">
        <v>129</v>
      </c>
      <c r="D28" s="237"/>
      <c r="E28" s="238" t="e">
        <f t="shared" si="0"/>
        <v>#N/A</v>
      </c>
      <c r="F28" s="357"/>
      <c r="G28" s="369"/>
      <c r="H28" s="143">
        <v>86</v>
      </c>
      <c r="I28" s="239">
        <f t="shared" si="1"/>
        <v>30</v>
      </c>
      <c r="J28" s="324"/>
      <c r="K28" s="324"/>
      <c r="L28" s="240">
        <v>77</v>
      </c>
      <c r="M28" s="64">
        <f t="shared" si="2"/>
        <v>32</v>
      </c>
      <c r="N28" s="318"/>
      <c r="O28" s="318"/>
      <c r="P28" s="239">
        <v>90</v>
      </c>
      <c r="Q28" s="324"/>
      <c r="R28" s="324"/>
      <c r="S28" s="241">
        <f t="shared" si="17"/>
        <v>253</v>
      </c>
      <c r="T28" s="64">
        <f t="shared" si="3"/>
        <v>32</v>
      </c>
      <c r="U28" s="327"/>
      <c r="V28" s="318"/>
      <c r="W28" s="222">
        <f t="shared" si="10"/>
        <v>90</v>
      </c>
      <c r="X28" s="215"/>
      <c r="Y28" s="242" t="str">
        <f t="shared" si="4"/>
        <v>Marju Paunel</v>
      </c>
      <c r="Z28" s="237">
        <f t="shared" si="5"/>
        <v>0</v>
      </c>
      <c r="AA28" s="238" t="e">
        <f t="shared" si="6"/>
        <v>#N/A</v>
      </c>
      <c r="AB28" s="239">
        <f t="shared" si="7"/>
        <v>86</v>
      </c>
      <c r="AC28" s="239">
        <f t="shared" si="8"/>
        <v>30</v>
      </c>
      <c r="AD28" s="239">
        <f t="shared" si="11"/>
        <v>77</v>
      </c>
      <c r="AE28" s="239">
        <f t="shared" si="8"/>
        <v>32</v>
      </c>
      <c r="AF28" s="239">
        <f t="shared" si="12"/>
        <v>90</v>
      </c>
      <c r="AG28" s="241">
        <f t="shared" si="13"/>
        <v>253</v>
      </c>
      <c r="AH28" s="64">
        <f t="shared" si="9"/>
        <v>32</v>
      </c>
      <c r="AI28" s="243">
        <f t="shared" si="14"/>
        <v>90</v>
      </c>
    </row>
    <row r="29" spans="1:35" ht="19.5" thickBot="1" x14ac:dyDescent="0.35">
      <c r="A29" s="319"/>
      <c r="B29" s="381"/>
      <c r="C29" s="28" t="s">
        <v>130</v>
      </c>
      <c r="D29" s="85"/>
      <c r="E29" s="86" t="e">
        <f t="shared" si="0"/>
        <v>#N/A</v>
      </c>
      <c r="F29" s="358"/>
      <c r="G29" s="370"/>
      <c r="H29" s="141">
        <v>106</v>
      </c>
      <c r="I29" s="87">
        <f t="shared" si="1"/>
        <v>22</v>
      </c>
      <c r="J29" s="325"/>
      <c r="K29" s="325"/>
      <c r="L29" s="271">
        <v>190</v>
      </c>
      <c r="M29" s="29">
        <f t="shared" si="2"/>
        <v>1</v>
      </c>
      <c r="N29" s="319"/>
      <c r="O29" s="319"/>
      <c r="P29" s="87">
        <v>177</v>
      </c>
      <c r="Q29" s="325"/>
      <c r="R29" s="325"/>
      <c r="S29" s="88">
        <f t="shared" si="17"/>
        <v>473</v>
      </c>
      <c r="T29" s="211">
        <f t="shared" si="3"/>
        <v>1</v>
      </c>
      <c r="U29" s="328"/>
      <c r="V29" s="319"/>
      <c r="W29" s="109">
        <f t="shared" si="10"/>
        <v>190</v>
      </c>
      <c r="X29" s="12"/>
      <c r="Y29" s="62" t="str">
        <f t="shared" si="4"/>
        <v>Janar Novitski</v>
      </c>
      <c r="Z29" s="85">
        <f t="shared" si="5"/>
        <v>0</v>
      </c>
      <c r="AA29" s="86" t="e">
        <f t="shared" si="6"/>
        <v>#N/A</v>
      </c>
      <c r="AB29" s="87">
        <f t="shared" si="7"/>
        <v>106</v>
      </c>
      <c r="AC29" s="87">
        <f t="shared" si="8"/>
        <v>22</v>
      </c>
      <c r="AD29" s="87">
        <f t="shared" si="11"/>
        <v>190</v>
      </c>
      <c r="AE29" s="87">
        <f t="shared" si="8"/>
        <v>1</v>
      </c>
      <c r="AF29" s="87">
        <f t="shared" si="12"/>
        <v>177</v>
      </c>
      <c r="AG29" s="88">
        <f t="shared" si="13"/>
        <v>473</v>
      </c>
      <c r="AH29" s="29">
        <f t="shared" si="9"/>
        <v>1</v>
      </c>
      <c r="AI29" s="108">
        <f t="shared" si="14"/>
        <v>190</v>
      </c>
    </row>
    <row r="30" spans="1:35" s="235" customFormat="1" x14ac:dyDescent="0.3">
      <c r="A30" s="317">
        <v>12</v>
      </c>
      <c r="B30" s="376" t="s">
        <v>99</v>
      </c>
      <c r="C30" s="128" t="s">
        <v>131</v>
      </c>
      <c r="D30" s="237"/>
      <c r="E30" s="238" t="e">
        <f t="shared" si="0"/>
        <v>#N/A</v>
      </c>
      <c r="F30" s="356">
        <f t="shared" ref="F30" si="28">+D30+D31+D32</f>
        <v>0</v>
      </c>
      <c r="G30" s="368">
        <f>+RANK(F30,F$3:F$38)</f>
        <v>1</v>
      </c>
      <c r="H30" s="143">
        <v>95</v>
      </c>
      <c r="I30" s="239">
        <f t="shared" si="1"/>
        <v>27</v>
      </c>
      <c r="J30" s="323">
        <f>+H30+H31+H32</f>
        <v>339</v>
      </c>
      <c r="K30" s="323">
        <f>+RANK(J30,J$3:J$38)</f>
        <v>7</v>
      </c>
      <c r="L30" s="240">
        <v>70</v>
      </c>
      <c r="M30" s="224">
        <f t="shared" si="2"/>
        <v>33</v>
      </c>
      <c r="N30" s="317">
        <f>+L30+L31+L32</f>
        <v>316</v>
      </c>
      <c r="O30" s="317">
        <f>+RANK(N30,N$3:N$38)</f>
        <v>10</v>
      </c>
      <c r="P30" s="239">
        <v>117</v>
      </c>
      <c r="Q30" s="323">
        <f t="shared" ref="Q30" si="29">+P30+P31+P32</f>
        <v>311</v>
      </c>
      <c r="R30" s="323">
        <f>+RANK(Q30,Q$3:Q$38)</f>
        <v>9</v>
      </c>
      <c r="S30" s="236">
        <f t="shared" si="17"/>
        <v>282</v>
      </c>
      <c r="T30" s="64">
        <f t="shared" si="3"/>
        <v>28</v>
      </c>
      <c r="U30" s="326">
        <f>+S30+S31+S32</f>
        <v>966</v>
      </c>
      <c r="V30" s="317">
        <f>+RANK(U30,U$3:U$38)</f>
        <v>9</v>
      </c>
      <c r="W30" s="233">
        <f>+MAX(P30,L30,H30)</f>
        <v>117</v>
      </c>
      <c r="X30" s="215"/>
      <c r="Y30" s="128" t="str">
        <f t="shared" si="4"/>
        <v>Kadri Kaaret</v>
      </c>
      <c r="Z30" s="237">
        <f t="shared" si="5"/>
        <v>0</v>
      </c>
      <c r="AA30" s="238" t="e">
        <f t="shared" si="6"/>
        <v>#N/A</v>
      </c>
      <c r="AB30" s="239">
        <f t="shared" si="7"/>
        <v>95</v>
      </c>
      <c r="AC30" s="239">
        <f t="shared" si="8"/>
        <v>27</v>
      </c>
      <c r="AD30" s="239">
        <f t="shared" si="11"/>
        <v>70</v>
      </c>
      <c r="AE30" s="239">
        <f t="shared" si="8"/>
        <v>33</v>
      </c>
      <c r="AF30" s="239">
        <f t="shared" si="12"/>
        <v>117</v>
      </c>
      <c r="AG30" s="236">
        <f t="shared" si="13"/>
        <v>282</v>
      </c>
      <c r="AH30" s="64">
        <f t="shared" si="9"/>
        <v>28</v>
      </c>
      <c r="AI30" s="228">
        <f t="shared" si="14"/>
        <v>117</v>
      </c>
    </row>
    <row r="31" spans="1:35" s="32" customFormat="1" x14ac:dyDescent="0.3">
      <c r="A31" s="318"/>
      <c r="B31" s="377"/>
      <c r="C31" s="26" t="s">
        <v>100</v>
      </c>
      <c r="D31" s="81"/>
      <c r="E31" s="82" t="e">
        <f t="shared" si="0"/>
        <v>#N/A</v>
      </c>
      <c r="F31" s="357"/>
      <c r="G31" s="369"/>
      <c r="H31" s="140">
        <v>130</v>
      </c>
      <c r="I31" s="83">
        <f t="shared" si="1"/>
        <v>8</v>
      </c>
      <c r="J31" s="324"/>
      <c r="K31" s="324"/>
      <c r="L31" s="154">
        <v>126</v>
      </c>
      <c r="M31" s="27">
        <f t="shared" si="2"/>
        <v>13</v>
      </c>
      <c r="N31" s="318"/>
      <c r="O31" s="318"/>
      <c r="P31" s="83">
        <v>116</v>
      </c>
      <c r="Q31" s="324"/>
      <c r="R31" s="324"/>
      <c r="S31" s="84">
        <f t="shared" si="17"/>
        <v>372</v>
      </c>
      <c r="T31" s="210">
        <f t="shared" si="3"/>
        <v>14</v>
      </c>
      <c r="U31" s="327"/>
      <c r="V31" s="318"/>
      <c r="W31" s="208">
        <f t="shared" si="10"/>
        <v>130</v>
      </c>
      <c r="X31" s="12"/>
      <c r="Y31" s="26" t="str">
        <f t="shared" si="4"/>
        <v>Vitali Sorokin</v>
      </c>
      <c r="Z31" s="81">
        <f t="shared" si="5"/>
        <v>0</v>
      </c>
      <c r="AA31" s="82" t="e">
        <f t="shared" si="6"/>
        <v>#N/A</v>
      </c>
      <c r="AB31" s="83">
        <f t="shared" si="7"/>
        <v>130</v>
      </c>
      <c r="AC31" s="83">
        <f t="shared" si="8"/>
        <v>8</v>
      </c>
      <c r="AD31" s="83">
        <f t="shared" si="11"/>
        <v>126</v>
      </c>
      <c r="AE31" s="83">
        <f t="shared" si="8"/>
        <v>13</v>
      </c>
      <c r="AF31" s="83">
        <f t="shared" si="12"/>
        <v>116</v>
      </c>
      <c r="AG31" s="84">
        <f t="shared" si="13"/>
        <v>372</v>
      </c>
      <c r="AH31" s="27">
        <f t="shared" si="9"/>
        <v>14</v>
      </c>
      <c r="AI31" s="106">
        <f t="shared" si="14"/>
        <v>130</v>
      </c>
    </row>
    <row r="32" spans="1:35" s="32" customFormat="1" ht="19.5" thickBot="1" x14ac:dyDescent="0.35">
      <c r="A32" s="319"/>
      <c r="B32" s="378"/>
      <c r="C32" s="47" t="s">
        <v>132</v>
      </c>
      <c r="D32" s="81"/>
      <c r="E32" s="82" t="e">
        <f t="shared" si="0"/>
        <v>#N/A</v>
      </c>
      <c r="F32" s="358"/>
      <c r="G32" s="370"/>
      <c r="H32" s="140">
        <v>114</v>
      </c>
      <c r="I32" s="83">
        <f t="shared" si="1"/>
        <v>15</v>
      </c>
      <c r="J32" s="325"/>
      <c r="K32" s="325"/>
      <c r="L32" s="154">
        <v>120</v>
      </c>
      <c r="M32" s="29">
        <f t="shared" si="2"/>
        <v>18</v>
      </c>
      <c r="N32" s="319"/>
      <c r="O32" s="319"/>
      <c r="P32" s="83">
        <v>78</v>
      </c>
      <c r="Q32" s="325"/>
      <c r="R32" s="325"/>
      <c r="S32" s="88">
        <f t="shared" si="17"/>
        <v>312</v>
      </c>
      <c r="T32" s="210">
        <f t="shared" si="3"/>
        <v>24</v>
      </c>
      <c r="U32" s="328"/>
      <c r="V32" s="319"/>
      <c r="W32" s="209">
        <f t="shared" si="10"/>
        <v>120</v>
      </c>
      <c r="X32" s="12"/>
      <c r="Y32" s="28" t="str">
        <f t="shared" si="4"/>
        <v>Alan-Skiip Küttim</v>
      </c>
      <c r="Z32" s="81">
        <f t="shared" si="5"/>
        <v>0</v>
      </c>
      <c r="AA32" s="82" t="e">
        <f t="shared" si="6"/>
        <v>#N/A</v>
      </c>
      <c r="AB32" s="83">
        <f t="shared" si="7"/>
        <v>114</v>
      </c>
      <c r="AC32" s="83">
        <f t="shared" si="8"/>
        <v>15</v>
      </c>
      <c r="AD32" s="83">
        <f t="shared" si="11"/>
        <v>120</v>
      </c>
      <c r="AE32" s="83">
        <f t="shared" si="8"/>
        <v>18</v>
      </c>
      <c r="AF32" s="83">
        <f t="shared" si="12"/>
        <v>78</v>
      </c>
      <c r="AG32" s="88">
        <f t="shared" si="13"/>
        <v>312</v>
      </c>
      <c r="AH32" s="27">
        <f t="shared" si="9"/>
        <v>24</v>
      </c>
      <c r="AI32" s="108">
        <f t="shared" si="14"/>
        <v>120</v>
      </c>
    </row>
    <row r="33" spans="1:35" s="32" customFormat="1" x14ac:dyDescent="0.3">
      <c r="A33" s="317">
        <v>10</v>
      </c>
      <c r="B33" s="379" t="s">
        <v>9</v>
      </c>
      <c r="C33" s="20" t="s">
        <v>120</v>
      </c>
      <c r="D33" s="77"/>
      <c r="E33" s="78" t="e">
        <f t="shared" si="0"/>
        <v>#N/A</v>
      </c>
      <c r="F33" s="356">
        <f t="shared" ref="F33" si="30">+D33+D34+D35</f>
        <v>0</v>
      </c>
      <c r="G33" s="368">
        <f>+RANK(F33,F$3:F$38)</f>
        <v>1</v>
      </c>
      <c r="H33" s="139">
        <v>115</v>
      </c>
      <c r="I33" s="79">
        <f t="shared" si="1"/>
        <v>14</v>
      </c>
      <c r="J33" s="323">
        <f>+H33+H34+H35</f>
        <v>360</v>
      </c>
      <c r="K33" s="323">
        <f>+RANK(J33,J$3:J$38)</f>
        <v>4</v>
      </c>
      <c r="L33" s="153">
        <v>107</v>
      </c>
      <c r="M33" s="21">
        <f t="shared" si="2"/>
        <v>21</v>
      </c>
      <c r="N33" s="317">
        <f>+L33+L34+L35</f>
        <v>325</v>
      </c>
      <c r="O33" s="317">
        <f>+RANK(N33,N$3:N$38)</f>
        <v>9</v>
      </c>
      <c r="P33" s="79">
        <v>144</v>
      </c>
      <c r="Q33" s="323">
        <f t="shared" ref="Q33" si="31">+P33+P34+P35</f>
        <v>362</v>
      </c>
      <c r="R33" s="323">
        <f>+RANK(Q33,Q$3:Q$38)</f>
        <v>6</v>
      </c>
      <c r="S33" s="80">
        <f t="shared" si="17"/>
        <v>366</v>
      </c>
      <c r="T33" s="249">
        <f t="shared" si="3"/>
        <v>16</v>
      </c>
      <c r="U33" s="326">
        <f>+S33+S34+S35</f>
        <v>1047</v>
      </c>
      <c r="V33" s="317">
        <f>+RANK(U33,U$3:U$38)</f>
        <v>7</v>
      </c>
      <c r="W33" s="109">
        <f>+MAX(P33,L33,H33)</f>
        <v>144</v>
      </c>
      <c r="X33" s="12"/>
      <c r="Y33" s="20" t="str">
        <f t="shared" si="4"/>
        <v>Filip Maandi</v>
      </c>
      <c r="Z33" s="77">
        <f t="shared" si="5"/>
        <v>0</v>
      </c>
      <c r="AA33" s="78" t="e">
        <f t="shared" si="6"/>
        <v>#N/A</v>
      </c>
      <c r="AB33" s="79">
        <f t="shared" si="7"/>
        <v>115</v>
      </c>
      <c r="AC33" s="79">
        <f t="shared" si="8"/>
        <v>14</v>
      </c>
      <c r="AD33" s="79">
        <f t="shared" si="11"/>
        <v>107</v>
      </c>
      <c r="AE33" s="79">
        <f t="shared" si="8"/>
        <v>21</v>
      </c>
      <c r="AF33" s="79">
        <f t="shared" si="12"/>
        <v>144</v>
      </c>
      <c r="AG33" s="80">
        <f t="shared" si="13"/>
        <v>366</v>
      </c>
      <c r="AH33" s="21">
        <f t="shared" si="9"/>
        <v>16</v>
      </c>
      <c r="AI33" s="107">
        <f t="shared" si="14"/>
        <v>144</v>
      </c>
    </row>
    <row r="34" spans="1:35" s="235" customFormat="1" x14ac:dyDescent="0.3">
      <c r="A34" s="318"/>
      <c r="B34" s="380"/>
      <c r="C34" s="128" t="s">
        <v>121</v>
      </c>
      <c r="D34" s="237"/>
      <c r="E34" s="238" t="e">
        <f t="shared" si="0"/>
        <v>#N/A</v>
      </c>
      <c r="F34" s="357"/>
      <c r="G34" s="369"/>
      <c r="H34" s="143">
        <v>123</v>
      </c>
      <c r="I34" s="239">
        <f t="shared" si="1"/>
        <v>9</v>
      </c>
      <c r="J34" s="324"/>
      <c r="K34" s="324"/>
      <c r="L34" s="240">
        <v>98</v>
      </c>
      <c r="M34" s="64">
        <f t="shared" si="2"/>
        <v>29</v>
      </c>
      <c r="N34" s="318"/>
      <c r="O34" s="318"/>
      <c r="P34" s="239">
        <v>107</v>
      </c>
      <c r="Q34" s="324"/>
      <c r="R34" s="324"/>
      <c r="S34" s="241">
        <f t="shared" si="17"/>
        <v>328</v>
      </c>
      <c r="T34" s="64">
        <f t="shared" si="3"/>
        <v>21</v>
      </c>
      <c r="U34" s="327"/>
      <c r="V34" s="318"/>
      <c r="W34" s="222">
        <f t="shared" si="10"/>
        <v>123</v>
      </c>
      <c r="X34" s="215"/>
      <c r="Y34" s="128" t="str">
        <f t="shared" si="4"/>
        <v>Virve Sidron</v>
      </c>
      <c r="Z34" s="237">
        <f t="shared" si="5"/>
        <v>0</v>
      </c>
      <c r="AA34" s="238" t="e">
        <f t="shared" si="6"/>
        <v>#N/A</v>
      </c>
      <c r="AB34" s="239">
        <f t="shared" si="7"/>
        <v>123</v>
      </c>
      <c r="AC34" s="239">
        <f t="shared" si="8"/>
        <v>9</v>
      </c>
      <c r="AD34" s="239">
        <f t="shared" si="11"/>
        <v>98</v>
      </c>
      <c r="AE34" s="239">
        <f t="shared" si="8"/>
        <v>29</v>
      </c>
      <c r="AF34" s="239">
        <f t="shared" si="12"/>
        <v>107</v>
      </c>
      <c r="AG34" s="241">
        <f t="shared" si="13"/>
        <v>328</v>
      </c>
      <c r="AH34" s="64">
        <f t="shared" si="9"/>
        <v>21</v>
      </c>
      <c r="AI34" s="243">
        <f t="shared" si="14"/>
        <v>123</v>
      </c>
    </row>
    <row r="35" spans="1:35" s="235" customFormat="1" ht="19.5" thickBot="1" x14ac:dyDescent="0.35">
      <c r="A35" s="319"/>
      <c r="B35" s="381"/>
      <c r="C35" s="148" t="s">
        <v>79</v>
      </c>
      <c r="D35" s="244"/>
      <c r="E35" s="245" t="e">
        <f t="shared" si="0"/>
        <v>#N/A</v>
      </c>
      <c r="F35" s="358"/>
      <c r="G35" s="370"/>
      <c r="H35" s="142">
        <v>122</v>
      </c>
      <c r="I35" s="246">
        <f t="shared" si="1"/>
        <v>11</v>
      </c>
      <c r="J35" s="325"/>
      <c r="K35" s="325"/>
      <c r="L35" s="247">
        <v>120</v>
      </c>
      <c r="M35" s="63">
        <f t="shared" si="2"/>
        <v>18</v>
      </c>
      <c r="N35" s="319"/>
      <c r="O35" s="319"/>
      <c r="P35" s="246">
        <v>111</v>
      </c>
      <c r="Q35" s="325"/>
      <c r="R35" s="325"/>
      <c r="S35" s="248">
        <f t="shared" si="17"/>
        <v>353</v>
      </c>
      <c r="T35" s="63">
        <f t="shared" si="3"/>
        <v>19</v>
      </c>
      <c r="U35" s="328"/>
      <c r="V35" s="319"/>
      <c r="W35" s="222">
        <f t="shared" si="10"/>
        <v>122</v>
      </c>
      <c r="X35" s="215"/>
      <c r="Y35" s="148" t="str">
        <f t="shared" si="4"/>
        <v>Jaanika Lillemets</v>
      </c>
      <c r="Z35" s="244">
        <f t="shared" si="5"/>
        <v>0</v>
      </c>
      <c r="AA35" s="245" t="e">
        <f t="shared" si="6"/>
        <v>#N/A</v>
      </c>
      <c r="AB35" s="246">
        <f t="shared" si="7"/>
        <v>122</v>
      </c>
      <c r="AC35" s="246">
        <f t="shared" si="8"/>
        <v>11</v>
      </c>
      <c r="AD35" s="246">
        <f t="shared" si="11"/>
        <v>120</v>
      </c>
      <c r="AE35" s="246">
        <f t="shared" si="8"/>
        <v>18</v>
      </c>
      <c r="AF35" s="246">
        <f t="shared" si="12"/>
        <v>111</v>
      </c>
      <c r="AG35" s="248">
        <f t="shared" si="13"/>
        <v>353</v>
      </c>
      <c r="AH35" s="63">
        <f t="shared" si="9"/>
        <v>19</v>
      </c>
      <c r="AI35" s="218">
        <f t="shared" si="14"/>
        <v>122</v>
      </c>
    </row>
    <row r="36" spans="1:35" s="32" customFormat="1" x14ac:dyDescent="0.3">
      <c r="A36" s="317"/>
      <c r="B36" s="376"/>
      <c r="C36" s="26"/>
      <c r="D36" s="81"/>
      <c r="E36" s="82" t="e">
        <f t="shared" si="0"/>
        <v>#N/A</v>
      </c>
      <c r="F36" s="356">
        <f t="shared" ref="F36" si="32">+D36+D37+D38</f>
        <v>0</v>
      </c>
      <c r="G36" s="368">
        <f>+RANK(F36,F$3:F$38)</f>
        <v>1</v>
      </c>
      <c r="H36" s="140"/>
      <c r="I36" s="83" t="e">
        <f t="shared" si="1"/>
        <v>#N/A</v>
      </c>
      <c r="J36" s="323">
        <f>+H36+H37+H38</f>
        <v>0</v>
      </c>
      <c r="K36" s="323">
        <f>+RANK(J36,J$3:J$38)</f>
        <v>12</v>
      </c>
      <c r="L36" s="154"/>
      <c r="M36" s="21" t="e">
        <f t="shared" ref="M36:M38" si="33">+RANK(L36,L$3:L$38)</f>
        <v>#N/A</v>
      </c>
      <c r="N36" s="317">
        <f>+L36+L37+L38</f>
        <v>0</v>
      </c>
      <c r="O36" s="317">
        <f>+RANK(N36,N$3:N$38)</f>
        <v>12</v>
      </c>
      <c r="P36" s="83"/>
      <c r="Q36" s="323">
        <f t="shared" ref="Q36" si="34">+P36+P37+P38</f>
        <v>0</v>
      </c>
      <c r="R36" s="323">
        <f>+RANK(Q36,Q$3:Q$38)</f>
        <v>12</v>
      </c>
      <c r="S36" s="80">
        <f t="shared" si="17"/>
        <v>0</v>
      </c>
      <c r="T36" s="210">
        <f t="shared" si="3"/>
        <v>34</v>
      </c>
      <c r="U36" s="326">
        <f>+S36+S37+S38</f>
        <v>0</v>
      </c>
      <c r="V36" s="317">
        <f>+RANK(U36,U$3:U$38)</f>
        <v>12</v>
      </c>
      <c r="W36" s="207">
        <f>+MAX(P36,L36,H36)</f>
        <v>0</v>
      </c>
      <c r="X36" s="12"/>
      <c r="Y36" s="26">
        <f t="shared" si="4"/>
        <v>0</v>
      </c>
      <c r="Z36" s="81">
        <f t="shared" si="5"/>
        <v>0</v>
      </c>
      <c r="AA36" s="82" t="e">
        <f t="shared" si="6"/>
        <v>#N/A</v>
      </c>
      <c r="AB36" s="83">
        <f t="shared" si="7"/>
        <v>0</v>
      </c>
      <c r="AC36" s="83">
        <f t="shared" si="8"/>
        <v>34</v>
      </c>
      <c r="AD36" s="83">
        <f t="shared" si="11"/>
        <v>0</v>
      </c>
      <c r="AE36" s="83">
        <f t="shared" si="8"/>
        <v>34</v>
      </c>
      <c r="AF36" s="83">
        <f t="shared" si="12"/>
        <v>0</v>
      </c>
      <c r="AG36" s="80">
        <f t="shared" si="13"/>
        <v>0</v>
      </c>
      <c r="AH36" s="27">
        <f t="shared" si="9"/>
        <v>34</v>
      </c>
      <c r="AI36" s="107">
        <f t="shared" si="14"/>
        <v>0</v>
      </c>
    </row>
    <row r="37" spans="1:35" s="32" customFormat="1" x14ac:dyDescent="0.3">
      <c r="A37" s="318"/>
      <c r="B37" s="377"/>
      <c r="C37" s="26"/>
      <c r="D37" s="81"/>
      <c r="E37" s="82" t="e">
        <f t="shared" si="0"/>
        <v>#N/A</v>
      </c>
      <c r="F37" s="357"/>
      <c r="G37" s="369"/>
      <c r="H37" s="140"/>
      <c r="I37" s="83" t="e">
        <f t="shared" si="1"/>
        <v>#N/A</v>
      </c>
      <c r="J37" s="324"/>
      <c r="K37" s="324"/>
      <c r="L37" s="154"/>
      <c r="M37" s="27" t="e">
        <f t="shared" si="33"/>
        <v>#N/A</v>
      </c>
      <c r="N37" s="318"/>
      <c r="O37" s="318"/>
      <c r="P37" s="83"/>
      <c r="Q37" s="324"/>
      <c r="R37" s="324"/>
      <c r="S37" s="84">
        <f t="shared" si="17"/>
        <v>0</v>
      </c>
      <c r="T37" s="210">
        <f t="shared" si="3"/>
        <v>34</v>
      </c>
      <c r="U37" s="327"/>
      <c r="V37" s="318"/>
      <c r="W37" s="208">
        <f t="shared" si="10"/>
        <v>0</v>
      </c>
      <c r="X37" s="12"/>
      <c r="Y37" s="26">
        <f t="shared" si="4"/>
        <v>0</v>
      </c>
      <c r="Z37" s="81">
        <f t="shared" si="5"/>
        <v>0</v>
      </c>
      <c r="AA37" s="82" t="e">
        <f t="shared" si="6"/>
        <v>#N/A</v>
      </c>
      <c r="AB37" s="83">
        <f t="shared" si="7"/>
        <v>0</v>
      </c>
      <c r="AC37" s="83">
        <f t="shared" si="8"/>
        <v>34</v>
      </c>
      <c r="AD37" s="83">
        <f t="shared" si="11"/>
        <v>0</v>
      </c>
      <c r="AE37" s="83">
        <f t="shared" si="8"/>
        <v>34</v>
      </c>
      <c r="AF37" s="83">
        <f t="shared" si="12"/>
        <v>0</v>
      </c>
      <c r="AG37" s="84">
        <f t="shared" si="13"/>
        <v>0</v>
      </c>
      <c r="AH37" s="27">
        <f t="shared" si="9"/>
        <v>34</v>
      </c>
      <c r="AI37" s="106">
        <f t="shared" si="14"/>
        <v>0</v>
      </c>
    </row>
    <row r="38" spans="1:35" s="32" customFormat="1" ht="19.5" thickBot="1" x14ac:dyDescent="0.35">
      <c r="A38" s="319"/>
      <c r="B38" s="378"/>
      <c r="C38" s="47"/>
      <c r="D38" s="85"/>
      <c r="E38" s="86" t="e">
        <f t="shared" si="0"/>
        <v>#N/A</v>
      </c>
      <c r="F38" s="358"/>
      <c r="G38" s="370"/>
      <c r="H38" s="141"/>
      <c r="I38" s="87" t="e">
        <f t="shared" si="1"/>
        <v>#N/A</v>
      </c>
      <c r="J38" s="325"/>
      <c r="K38" s="325"/>
      <c r="L38" s="155"/>
      <c r="M38" s="29" t="e">
        <f t="shared" si="33"/>
        <v>#N/A</v>
      </c>
      <c r="N38" s="319"/>
      <c r="O38" s="319"/>
      <c r="P38" s="87"/>
      <c r="Q38" s="325"/>
      <c r="R38" s="325"/>
      <c r="S38" s="88">
        <f t="shared" si="17"/>
        <v>0</v>
      </c>
      <c r="T38" s="211">
        <f t="shared" si="3"/>
        <v>34</v>
      </c>
      <c r="U38" s="328"/>
      <c r="V38" s="319"/>
      <c r="W38" s="209">
        <f t="shared" si="10"/>
        <v>0</v>
      </c>
      <c r="X38" s="48"/>
      <c r="Y38" s="47">
        <f t="shared" si="4"/>
        <v>0</v>
      </c>
      <c r="Z38" s="85">
        <f t="shared" si="5"/>
        <v>0</v>
      </c>
      <c r="AA38" s="86" t="e">
        <f t="shared" si="6"/>
        <v>#N/A</v>
      </c>
      <c r="AB38" s="87">
        <f t="shared" si="7"/>
        <v>0</v>
      </c>
      <c r="AC38" s="87">
        <f t="shared" si="8"/>
        <v>34</v>
      </c>
      <c r="AD38" s="87">
        <f t="shared" si="11"/>
        <v>0</v>
      </c>
      <c r="AE38" s="87">
        <f t="shared" si="8"/>
        <v>34</v>
      </c>
      <c r="AF38" s="87">
        <f t="shared" si="12"/>
        <v>0</v>
      </c>
      <c r="AG38" s="88">
        <f t="shared" si="13"/>
        <v>0</v>
      </c>
      <c r="AH38" s="29">
        <f t="shared" si="9"/>
        <v>34</v>
      </c>
      <c r="AI38" s="108">
        <f t="shared" si="14"/>
        <v>0</v>
      </c>
    </row>
    <row r="39" spans="1:35" s="32" customFormat="1" x14ac:dyDescent="0.3">
      <c r="A39" s="25"/>
      <c r="B39" s="43"/>
      <c r="C39" s="43"/>
      <c r="D39" s="43"/>
      <c r="E39" s="43"/>
      <c r="F39" s="43"/>
      <c r="G39" s="43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89">
        <f t="shared" si="17"/>
        <v>0</v>
      </c>
      <c r="T39" s="13"/>
      <c r="U39" s="43"/>
      <c r="V39" s="12"/>
      <c r="W39" s="4"/>
      <c r="X39" s="12"/>
    </row>
    <row r="40" spans="1:35" s="32" customFormat="1" ht="19.5" thickBot="1" x14ac:dyDescent="0.35">
      <c r="A40" s="25"/>
      <c r="B40" s="43"/>
      <c r="C40" s="43"/>
      <c r="D40" s="43"/>
      <c r="E40" s="43"/>
      <c r="F40" s="43"/>
      <c r="G40" s="43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89"/>
      <c r="T40" s="13"/>
      <c r="U40" s="43"/>
      <c r="V40" s="12"/>
      <c r="W40" s="4"/>
      <c r="X40" s="12"/>
    </row>
    <row r="41" spans="1:35" s="32" customFormat="1" ht="18.75" customHeight="1" x14ac:dyDescent="0.3">
      <c r="B41" s="329" t="s">
        <v>60</v>
      </c>
      <c r="C41" s="333" t="s">
        <v>61</v>
      </c>
      <c r="D41" s="331" t="s">
        <v>75</v>
      </c>
      <c r="E41" s="331" t="s">
        <v>1</v>
      </c>
      <c r="F41" s="372" t="s">
        <v>6</v>
      </c>
      <c r="G41" s="372" t="s">
        <v>1</v>
      </c>
      <c r="H41" s="311" t="s">
        <v>76</v>
      </c>
      <c r="I41" s="10" t="s">
        <v>1</v>
      </c>
      <c r="J41" s="311" t="s">
        <v>83</v>
      </c>
      <c r="K41" s="10" t="s">
        <v>1</v>
      </c>
      <c r="L41" s="311" t="s">
        <v>4</v>
      </c>
      <c r="M41" s="10" t="s">
        <v>1</v>
      </c>
      <c r="N41" s="156"/>
      <c r="O41" s="156"/>
      <c r="P41" s="259" t="s">
        <v>105</v>
      </c>
      <c r="Q41" s="389" t="s">
        <v>130</v>
      </c>
      <c r="R41" s="389"/>
      <c r="S41" s="389"/>
      <c r="T41" s="389"/>
      <c r="U41" s="32">
        <v>190</v>
      </c>
    </row>
    <row r="42" spans="1:35" s="32" customFormat="1" x14ac:dyDescent="0.3">
      <c r="B42" s="374"/>
      <c r="C42" s="375"/>
      <c r="D42" s="371"/>
      <c r="E42" s="371"/>
      <c r="F42" s="373"/>
      <c r="G42" s="373"/>
      <c r="H42" s="312"/>
      <c r="I42" s="14"/>
      <c r="J42" s="312"/>
      <c r="K42" s="14"/>
      <c r="L42" s="312"/>
      <c r="M42" s="14"/>
      <c r="N42" s="156"/>
      <c r="O42" s="156"/>
      <c r="P42" s="259" t="s">
        <v>106</v>
      </c>
      <c r="Q42" s="390" t="s">
        <v>81</v>
      </c>
      <c r="R42" s="390"/>
      <c r="S42" s="390"/>
      <c r="T42" s="390"/>
      <c r="U42" s="32">
        <v>142</v>
      </c>
    </row>
    <row r="43" spans="1:35" s="32" customFormat="1" ht="18.75" customHeight="1" x14ac:dyDescent="0.3">
      <c r="B43" s="110">
        <f>+A3</f>
        <v>15</v>
      </c>
      <c r="C43" s="121" t="str">
        <f>+B3</f>
        <v>TERA AS</v>
      </c>
      <c r="D43" s="111">
        <f>+F3</f>
        <v>0</v>
      </c>
      <c r="E43" s="111">
        <f t="shared" ref="E43:E54" si="35">+RANK(D43,D$43:D$54)</f>
        <v>1</v>
      </c>
      <c r="F43" s="110">
        <f>+J3</f>
        <v>398</v>
      </c>
      <c r="G43" s="110">
        <f t="shared" ref="G43:G54" si="36">+RANK(F43,F$43:F$54)</f>
        <v>2</v>
      </c>
      <c r="H43" s="112">
        <f>+N3</f>
        <v>386</v>
      </c>
      <c r="I43" s="110">
        <f t="shared" ref="I43:I54" si="37">+RANK(H43,H$43:H$54)</f>
        <v>4</v>
      </c>
      <c r="J43" s="112">
        <f>+Q3</f>
        <v>389</v>
      </c>
      <c r="K43" s="110">
        <f t="shared" ref="K43:K54" si="38">+RANK(J43,J$43:J$54)</f>
        <v>5</v>
      </c>
      <c r="L43" s="112">
        <f t="shared" ref="L43:L54" si="39">H43+J43+F43</f>
        <v>1173</v>
      </c>
      <c r="M43" s="110">
        <f t="shared" ref="M43:M54" si="40">+RANK(L43,L$43:L$54)</f>
        <v>2</v>
      </c>
      <c r="N43" s="157" t="s">
        <v>134</v>
      </c>
      <c r="O43" s="157"/>
      <c r="P43" s="259"/>
      <c r="Q43" s="157"/>
    </row>
    <row r="44" spans="1:35" s="32" customFormat="1" x14ac:dyDescent="0.3">
      <c r="B44" s="110">
        <f>+A6</f>
        <v>13</v>
      </c>
      <c r="C44" s="122" t="str">
        <f>+B6</f>
        <v>Ensto Ensek AS</v>
      </c>
      <c r="D44" s="111">
        <f>+F6</f>
        <v>0</v>
      </c>
      <c r="E44" s="111">
        <f t="shared" si="35"/>
        <v>1</v>
      </c>
      <c r="F44" s="110">
        <f>+J6</f>
        <v>379</v>
      </c>
      <c r="G44" s="110">
        <f t="shared" si="36"/>
        <v>3</v>
      </c>
      <c r="H44" s="112">
        <f>+N6</f>
        <v>397</v>
      </c>
      <c r="I44" s="110">
        <f t="shared" si="37"/>
        <v>3</v>
      </c>
      <c r="J44" s="112">
        <f>+Q6</f>
        <v>397</v>
      </c>
      <c r="K44" s="110">
        <f t="shared" si="38"/>
        <v>4</v>
      </c>
      <c r="L44" s="112">
        <f t="shared" si="39"/>
        <v>1173</v>
      </c>
      <c r="M44" s="110">
        <f t="shared" si="40"/>
        <v>2</v>
      </c>
      <c r="N44" s="157" t="s">
        <v>133</v>
      </c>
      <c r="O44" s="157"/>
      <c r="P44" s="259"/>
      <c r="Q44" s="157"/>
    </row>
    <row r="45" spans="1:35" s="32" customFormat="1" x14ac:dyDescent="0.3">
      <c r="B45" s="110">
        <f>+A9</f>
        <v>8</v>
      </c>
      <c r="C45" s="121" t="str">
        <f>+B9</f>
        <v>E-Service AS I</v>
      </c>
      <c r="D45" s="113">
        <f>+F9</f>
        <v>0</v>
      </c>
      <c r="E45" s="111">
        <f t="shared" si="35"/>
        <v>1</v>
      </c>
      <c r="F45" s="110">
        <f>+J9</f>
        <v>424</v>
      </c>
      <c r="G45" s="110">
        <f t="shared" si="36"/>
        <v>1</v>
      </c>
      <c r="H45" s="112">
        <f>N9</f>
        <v>398</v>
      </c>
      <c r="I45" s="110">
        <f t="shared" si="37"/>
        <v>2</v>
      </c>
      <c r="J45" s="112">
        <f>+Q9</f>
        <v>518</v>
      </c>
      <c r="K45" s="110">
        <f t="shared" si="38"/>
        <v>1</v>
      </c>
      <c r="L45" s="112">
        <f t="shared" si="39"/>
        <v>1340</v>
      </c>
      <c r="M45" s="110">
        <f t="shared" si="40"/>
        <v>1</v>
      </c>
      <c r="N45" s="157"/>
      <c r="O45" s="157"/>
      <c r="P45" s="157"/>
      <c r="Q45" s="157"/>
    </row>
    <row r="46" spans="1:35" s="32" customFormat="1" ht="18.75" customHeight="1" x14ac:dyDescent="0.3">
      <c r="B46" s="110">
        <f>+A12</f>
        <v>16</v>
      </c>
      <c r="C46" s="121" t="str">
        <f>+B12</f>
        <v>E-Service AS II</v>
      </c>
      <c r="D46" s="111">
        <f>+F12</f>
        <v>0</v>
      </c>
      <c r="E46" s="111">
        <f t="shared" si="35"/>
        <v>1</v>
      </c>
      <c r="F46" s="110">
        <f>+J12</f>
        <v>347</v>
      </c>
      <c r="G46" s="110">
        <f t="shared" si="36"/>
        <v>5</v>
      </c>
      <c r="H46" s="112">
        <f>+N12</f>
        <v>372</v>
      </c>
      <c r="I46" s="110">
        <f t="shared" si="37"/>
        <v>6</v>
      </c>
      <c r="J46" s="112">
        <f>+Q12</f>
        <v>416</v>
      </c>
      <c r="K46" s="110">
        <f t="shared" si="38"/>
        <v>2</v>
      </c>
      <c r="L46" s="112">
        <f t="shared" si="39"/>
        <v>1135</v>
      </c>
      <c r="M46" s="110">
        <f t="shared" si="40"/>
        <v>5</v>
      </c>
      <c r="N46" s="157"/>
      <c r="O46" s="157"/>
      <c r="P46" s="157"/>
      <c r="Q46" s="157"/>
    </row>
    <row r="47" spans="1:35" s="32" customFormat="1" ht="37.5" x14ac:dyDescent="0.3">
      <c r="B47" s="110">
        <f>+A15</f>
        <v>14</v>
      </c>
      <c r="C47" s="121" t="str">
        <f>+B15</f>
        <v xml:space="preserve">Leonhard Weiss Energy AS I </v>
      </c>
      <c r="D47" s="111">
        <f>+F15</f>
        <v>0</v>
      </c>
      <c r="E47" s="111">
        <f t="shared" si="35"/>
        <v>1</v>
      </c>
      <c r="F47" s="110">
        <f>+J15</f>
        <v>325</v>
      </c>
      <c r="G47" s="110">
        <f t="shared" si="36"/>
        <v>8</v>
      </c>
      <c r="H47" s="112">
        <f>+N15</f>
        <v>336</v>
      </c>
      <c r="I47" s="110">
        <f t="shared" si="37"/>
        <v>8</v>
      </c>
      <c r="J47" s="112">
        <f>+Q15</f>
        <v>312</v>
      </c>
      <c r="K47" s="110">
        <f t="shared" si="38"/>
        <v>8</v>
      </c>
      <c r="L47" s="112">
        <f t="shared" si="39"/>
        <v>973</v>
      </c>
      <c r="M47" s="110">
        <f t="shared" si="40"/>
        <v>8</v>
      </c>
      <c r="N47" s="157"/>
      <c r="O47" s="157"/>
      <c r="P47" s="157"/>
      <c r="Q47" s="157"/>
    </row>
    <row r="48" spans="1:35" s="32" customFormat="1" ht="37.5" x14ac:dyDescent="0.3">
      <c r="B48" s="110">
        <f>+A18</f>
        <v>9</v>
      </c>
      <c r="C48" s="122" t="str">
        <f>+B18</f>
        <v>Leonhard Weiss Energy AS II</v>
      </c>
      <c r="D48" s="111">
        <f>+F18</f>
        <v>0</v>
      </c>
      <c r="E48" s="111">
        <f t="shared" si="35"/>
        <v>1</v>
      </c>
      <c r="F48" s="110">
        <f>+J18</f>
        <v>248</v>
      </c>
      <c r="G48" s="110">
        <f t="shared" si="36"/>
        <v>11</v>
      </c>
      <c r="H48" s="112">
        <f>N18</f>
        <v>308</v>
      </c>
      <c r="I48" s="110">
        <f t="shared" si="37"/>
        <v>11</v>
      </c>
      <c r="J48" s="112">
        <f>+Q18</f>
        <v>256</v>
      </c>
      <c r="K48" s="110">
        <f t="shared" si="38"/>
        <v>11</v>
      </c>
      <c r="L48" s="112">
        <f t="shared" si="39"/>
        <v>812</v>
      </c>
      <c r="M48" s="110">
        <f t="shared" si="40"/>
        <v>11</v>
      </c>
      <c r="N48" s="157"/>
      <c r="O48" s="157"/>
      <c r="P48" s="157"/>
      <c r="Q48" s="157"/>
    </row>
    <row r="49" spans="1:24" s="32" customFormat="1" x14ac:dyDescent="0.3">
      <c r="B49" s="110">
        <f>+A21</f>
        <v>6</v>
      </c>
      <c r="C49" s="122" t="str">
        <f>+B21</f>
        <v>Elero AS I</v>
      </c>
      <c r="D49" s="111">
        <f>+F21</f>
        <v>0</v>
      </c>
      <c r="E49" s="111">
        <f t="shared" si="35"/>
        <v>1</v>
      </c>
      <c r="F49" s="110">
        <f>+J21</f>
        <v>341</v>
      </c>
      <c r="G49" s="110">
        <f t="shared" si="36"/>
        <v>6</v>
      </c>
      <c r="H49" s="112">
        <f>N21</f>
        <v>378</v>
      </c>
      <c r="I49" s="110">
        <f t="shared" si="37"/>
        <v>5</v>
      </c>
      <c r="J49" s="112">
        <f>+Q21</f>
        <v>341</v>
      </c>
      <c r="K49" s="110">
        <f t="shared" si="38"/>
        <v>7</v>
      </c>
      <c r="L49" s="112">
        <f t="shared" si="39"/>
        <v>1060</v>
      </c>
      <c r="M49" s="110">
        <f t="shared" si="40"/>
        <v>6</v>
      </c>
      <c r="N49" s="157"/>
      <c r="O49" s="157"/>
      <c r="P49" s="157"/>
      <c r="Q49" s="157"/>
    </row>
    <row r="50" spans="1:24" s="32" customFormat="1" x14ac:dyDescent="0.3">
      <c r="B50" s="110">
        <f>+A24</f>
        <v>7</v>
      </c>
      <c r="C50" s="122" t="str">
        <f>+B24</f>
        <v>Elero AS II</v>
      </c>
      <c r="D50" s="111">
        <f>+F24</f>
        <v>0</v>
      </c>
      <c r="E50" s="111">
        <f t="shared" si="35"/>
        <v>1</v>
      </c>
      <c r="F50" s="110">
        <f>+J24</f>
        <v>284</v>
      </c>
      <c r="G50" s="110">
        <f t="shared" si="36"/>
        <v>10</v>
      </c>
      <c r="H50" s="112">
        <f>N24</f>
        <v>342</v>
      </c>
      <c r="I50" s="110">
        <f t="shared" si="37"/>
        <v>7</v>
      </c>
      <c r="J50" s="112">
        <f>+Q24</f>
        <v>303</v>
      </c>
      <c r="K50" s="110">
        <f t="shared" si="38"/>
        <v>10</v>
      </c>
      <c r="L50" s="112">
        <f t="shared" si="39"/>
        <v>929</v>
      </c>
      <c r="M50" s="110">
        <f t="shared" si="40"/>
        <v>10</v>
      </c>
      <c r="N50" s="157"/>
      <c r="O50" s="157"/>
      <c r="P50" s="157"/>
      <c r="Q50" s="157"/>
    </row>
    <row r="51" spans="1:24" s="32" customFormat="1" x14ac:dyDescent="0.3">
      <c r="B51" s="110">
        <f>+A27</f>
        <v>11</v>
      </c>
      <c r="C51" s="121" t="str">
        <f>+B27</f>
        <v>ABB AS</v>
      </c>
      <c r="D51" s="114">
        <f>+F27</f>
        <v>0</v>
      </c>
      <c r="E51" s="111">
        <f t="shared" si="35"/>
        <v>1</v>
      </c>
      <c r="F51" s="112">
        <f>+J27</f>
        <v>312</v>
      </c>
      <c r="G51" s="110">
        <f t="shared" si="36"/>
        <v>9</v>
      </c>
      <c r="H51" s="112">
        <f>+N27</f>
        <v>453</v>
      </c>
      <c r="I51" s="110">
        <f t="shared" si="37"/>
        <v>1</v>
      </c>
      <c r="J51" s="112">
        <f>+Q27</f>
        <v>408</v>
      </c>
      <c r="K51" s="110">
        <f t="shared" si="38"/>
        <v>3</v>
      </c>
      <c r="L51" s="112">
        <f t="shared" si="39"/>
        <v>1173</v>
      </c>
      <c r="M51" s="110">
        <f t="shared" si="40"/>
        <v>2</v>
      </c>
      <c r="N51" s="157">
        <v>2</v>
      </c>
      <c r="O51" s="157"/>
      <c r="P51" s="157"/>
      <c r="Q51" s="157"/>
    </row>
    <row r="52" spans="1:24" s="32" customFormat="1" ht="37.5" x14ac:dyDescent="0.3">
      <c r="B52" s="110">
        <f>+A30</f>
        <v>12</v>
      </c>
      <c r="C52" s="121" t="str">
        <f>+B30</f>
        <v>Harju Elekter Elektrotehnika AS</v>
      </c>
      <c r="D52" s="114">
        <f>+F30</f>
        <v>0</v>
      </c>
      <c r="E52" s="111">
        <f t="shared" si="35"/>
        <v>1</v>
      </c>
      <c r="F52" s="112">
        <f>+J30</f>
        <v>339</v>
      </c>
      <c r="G52" s="110">
        <f t="shared" si="36"/>
        <v>7</v>
      </c>
      <c r="H52" s="112">
        <f>N30</f>
        <v>316</v>
      </c>
      <c r="I52" s="110">
        <f t="shared" si="37"/>
        <v>10</v>
      </c>
      <c r="J52" s="112">
        <f>+Q30</f>
        <v>311</v>
      </c>
      <c r="K52" s="110">
        <f t="shared" si="38"/>
        <v>9</v>
      </c>
      <c r="L52" s="112">
        <f t="shared" si="39"/>
        <v>966</v>
      </c>
      <c r="M52" s="110">
        <f t="shared" si="40"/>
        <v>9</v>
      </c>
      <c r="N52" s="157"/>
      <c r="O52" s="157"/>
      <c r="P52" s="157"/>
      <c r="Q52" s="157"/>
    </row>
    <row r="53" spans="1:24" ht="37.5" x14ac:dyDescent="0.3">
      <c r="A53" s="13"/>
      <c r="B53" s="110">
        <f>+A33</f>
        <v>10</v>
      </c>
      <c r="C53" s="121" t="str">
        <f>+B33</f>
        <v>Viru Elektrikaubandus AS</v>
      </c>
      <c r="D53" s="113">
        <f>+F33</f>
        <v>0</v>
      </c>
      <c r="E53" s="111">
        <f t="shared" si="35"/>
        <v>1</v>
      </c>
      <c r="F53" s="112">
        <f>+J33</f>
        <v>360</v>
      </c>
      <c r="G53" s="110">
        <f t="shared" si="36"/>
        <v>4</v>
      </c>
      <c r="H53" s="112">
        <f>N33</f>
        <v>325</v>
      </c>
      <c r="I53" s="110">
        <f t="shared" si="37"/>
        <v>9</v>
      </c>
      <c r="J53" s="112">
        <f>+Q33</f>
        <v>362</v>
      </c>
      <c r="K53" s="110">
        <f t="shared" si="38"/>
        <v>6</v>
      </c>
      <c r="L53" s="112">
        <f t="shared" si="39"/>
        <v>1047</v>
      </c>
      <c r="M53" s="110">
        <f t="shared" si="40"/>
        <v>7</v>
      </c>
      <c r="N53" s="157"/>
      <c r="O53" s="157"/>
      <c r="P53" s="157"/>
      <c r="Q53" s="157"/>
      <c r="R53" s="13"/>
      <c r="S53" s="13"/>
      <c r="T53" s="13"/>
      <c r="U53" s="13"/>
      <c r="W53" s="13"/>
      <c r="X53" s="13"/>
    </row>
    <row r="54" spans="1:24" ht="38.25" customHeight="1" x14ac:dyDescent="0.3">
      <c r="A54" s="13"/>
      <c r="B54" s="110">
        <f>+A36</f>
        <v>0</v>
      </c>
      <c r="C54" s="122">
        <f>+B36</f>
        <v>0</v>
      </c>
      <c r="D54" s="113">
        <f>+F36</f>
        <v>0</v>
      </c>
      <c r="E54" s="111">
        <f t="shared" si="35"/>
        <v>1</v>
      </c>
      <c r="F54" s="112">
        <f>+J36</f>
        <v>0</v>
      </c>
      <c r="G54" s="110">
        <f t="shared" si="36"/>
        <v>12</v>
      </c>
      <c r="H54" s="112">
        <f>+N36</f>
        <v>0</v>
      </c>
      <c r="I54" s="110">
        <f t="shared" si="37"/>
        <v>12</v>
      </c>
      <c r="J54" s="112">
        <f>+Q36</f>
        <v>0</v>
      </c>
      <c r="K54" s="110">
        <f t="shared" si="38"/>
        <v>12</v>
      </c>
      <c r="L54" s="112">
        <f t="shared" si="39"/>
        <v>0</v>
      </c>
      <c r="M54" s="110">
        <f t="shared" si="40"/>
        <v>12</v>
      </c>
      <c r="N54" s="157"/>
      <c r="O54" s="157"/>
      <c r="P54" s="157"/>
      <c r="Q54" s="157"/>
      <c r="R54" s="13"/>
      <c r="S54" s="13"/>
      <c r="T54" s="13"/>
      <c r="U54" s="13"/>
      <c r="W54" s="13"/>
      <c r="X54" s="13"/>
    </row>
  </sheetData>
  <autoFilter ref="B41:M42" xr:uid="{3C7D0E72-1368-418B-9608-BBF820765F8D}"/>
  <sortState xmlns:xlrd2="http://schemas.microsoft.com/office/spreadsheetml/2017/richdata2" ref="B62:O73">
    <sortCondition ref="M62:M73"/>
  </sortState>
  <mergeCells count="188">
    <mergeCell ref="Q41:T41"/>
    <mergeCell ref="Q42:T42"/>
    <mergeCell ref="U1:U2"/>
    <mergeCell ref="S1:S2"/>
    <mergeCell ref="V1:V2"/>
    <mergeCell ref="Q1:Q2"/>
    <mergeCell ref="R1:R2"/>
    <mergeCell ref="P1:P2"/>
    <mergeCell ref="J1:J2"/>
    <mergeCell ref="K1:K2"/>
    <mergeCell ref="Q30:Q32"/>
    <mergeCell ref="R30:R32"/>
    <mergeCell ref="Q12:Q14"/>
    <mergeCell ref="R12:R14"/>
    <mergeCell ref="Q15:Q17"/>
    <mergeCell ref="R15:R17"/>
    <mergeCell ref="Q18:Q20"/>
    <mergeCell ref="R18:R20"/>
    <mergeCell ref="O6:O8"/>
    <mergeCell ref="N9:N11"/>
    <mergeCell ref="O9:O11"/>
    <mergeCell ref="N12:N14"/>
    <mergeCell ref="O12:O14"/>
    <mergeCell ref="N15:N17"/>
    <mergeCell ref="M1:M2"/>
    <mergeCell ref="N1:N2"/>
    <mergeCell ref="O1:O2"/>
    <mergeCell ref="Q33:Q35"/>
    <mergeCell ref="R33:R35"/>
    <mergeCell ref="Q36:Q38"/>
    <mergeCell ref="R36:R38"/>
    <mergeCell ref="Q21:Q23"/>
    <mergeCell ref="R21:R23"/>
    <mergeCell ref="Q24:Q26"/>
    <mergeCell ref="R24:R26"/>
    <mergeCell ref="Q27:Q29"/>
    <mergeCell ref="R27:R29"/>
    <mergeCell ref="N33:N35"/>
    <mergeCell ref="O33:O35"/>
    <mergeCell ref="N3:N5"/>
    <mergeCell ref="O3:O5"/>
    <mergeCell ref="N6:N8"/>
    <mergeCell ref="R9:R11"/>
    <mergeCell ref="AC1:AC2"/>
    <mergeCell ref="AH1:AH2"/>
    <mergeCell ref="AI1:AI2"/>
    <mergeCell ref="Y1:Y2"/>
    <mergeCell ref="Z1:Z2"/>
    <mergeCell ref="AA1:AA2"/>
    <mergeCell ref="B9:B11"/>
    <mergeCell ref="B24:B26"/>
    <mergeCell ref="B27:B29"/>
    <mergeCell ref="B21:B23"/>
    <mergeCell ref="B15:B17"/>
    <mergeCell ref="B12:B14"/>
    <mergeCell ref="B18:B20"/>
    <mergeCell ref="AF1:AF2"/>
    <mergeCell ref="Q3:Q5"/>
    <mergeCell ref="R3:R5"/>
    <mergeCell ref="Q6:Q8"/>
    <mergeCell ref="R6:R8"/>
    <mergeCell ref="Q9:Q11"/>
    <mergeCell ref="W1:W2"/>
    <mergeCell ref="V3:V5"/>
    <mergeCell ref="K6:K8"/>
    <mergeCell ref="K9:K11"/>
    <mergeCell ref="K12:K14"/>
    <mergeCell ref="A12:A14"/>
    <mergeCell ref="A15:A17"/>
    <mergeCell ref="A18:A20"/>
    <mergeCell ref="D41:D42"/>
    <mergeCell ref="E41:E42"/>
    <mergeCell ref="F41:F42"/>
    <mergeCell ref="B41:B42"/>
    <mergeCell ref="C41:C42"/>
    <mergeCell ref="AB1:AB2"/>
    <mergeCell ref="B30:B32"/>
    <mergeCell ref="B33:B35"/>
    <mergeCell ref="B36:B38"/>
    <mergeCell ref="V33:V35"/>
    <mergeCell ref="V36:V38"/>
    <mergeCell ref="J41:J42"/>
    <mergeCell ref="G41:G42"/>
    <mergeCell ref="L41:L42"/>
    <mergeCell ref="K15:K17"/>
    <mergeCell ref="U24:U26"/>
    <mergeCell ref="U27:U29"/>
    <mergeCell ref="U30:U32"/>
    <mergeCell ref="U33:U35"/>
    <mergeCell ref="U36:U38"/>
    <mergeCell ref="L1:L2"/>
    <mergeCell ref="A21:A23"/>
    <mergeCell ref="A24:A26"/>
    <mergeCell ref="A27:A29"/>
    <mergeCell ref="A30:A32"/>
    <mergeCell ref="A33:A35"/>
    <mergeCell ref="F33:F35"/>
    <mergeCell ref="J30:J32"/>
    <mergeCell ref="J33:J35"/>
    <mergeCell ref="A36:A38"/>
    <mergeCell ref="F36:F38"/>
    <mergeCell ref="G30:G32"/>
    <mergeCell ref="G33:G35"/>
    <mergeCell ref="G36:G38"/>
    <mergeCell ref="G24:G26"/>
    <mergeCell ref="G27:G29"/>
    <mergeCell ref="F30:F32"/>
    <mergeCell ref="J24:J26"/>
    <mergeCell ref="J27:J29"/>
    <mergeCell ref="F12:F14"/>
    <mergeCell ref="F15:F17"/>
    <mergeCell ref="F18:F20"/>
    <mergeCell ref="F21:F23"/>
    <mergeCell ref="F24:F26"/>
    <mergeCell ref="F27:F29"/>
    <mergeCell ref="G6:G8"/>
    <mergeCell ref="G9:G11"/>
    <mergeCell ref="G12:G14"/>
    <mergeCell ref="G15:G17"/>
    <mergeCell ref="G18:G20"/>
    <mergeCell ref="G21:G23"/>
    <mergeCell ref="K36:K38"/>
    <mergeCell ref="K18:K20"/>
    <mergeCell ref="N36:N38"/>
    <mergeCell ref="O36:O38"/>
    <mergeCell ref="K27:K29"/>
    <mergeCell ref="K30:K32"/>
    <mergeCell ref="K33:K35"/>
    <mergeCell ref="K21:K23"/>
    <mergeCell ref="K24:K26"/>
    <mergeCell ref="N18:N20"/>
    <mergeCell ref="U6:U8"/>
    <mergeCell ref="U9:U11"/>
    <mergeCell ref="U12:U14"/>
    <mergeCell ref="U15:U17"/>
    <mergeCell ref="U18:U20"/>
    <mergeCell ref="U21:U23"/>
    <mergeCell ref="J12:J14"/>
    <mergeCell ref="J15:J17"/>
    <mergeCell ref="J18:J20"/>
    <mergeCell ref="J21:J23"/>
    <mergeCell ref="O15:O17"/>
    <mergeCell ref="A1:A2"/>
    <mergeCell ref="D1:D2"/>
    <mergeCell ref="J3:J5"/>
    <mergeCell ref="K3:K5"/>
    <mergeCell ref="J6:J8"/>
    <mergeCell ref="J9:J11"/>
    <mergeCell ref="B1:B2"/>
    <mergeCell ref="C1:C2"/>
    <mergeCell ref="B6:B8"/>
    <mergeCell ref="B3:B5"/>
    <mergeCell ref="F3:F5"/>
    <mergeCell ref="G3:G5"/>
    <mergeCell ref="E1:E2"/>
    <mergeCell ref="I1:I2"/>
    <mergeCell ref="F1:F2"/>
    <mergeCell ref="G1:G2"/>
    <mergeCell ref="H1:H2"/>
    <mergeCell ref="A3:A5"/>
    <mergeCell ref="A6:A8"/>
    <mergeCell ref="A9:A11"/>
    <mergeCell ref="F6:F8"/>
    <mergeCell ref="F9:F11"/>
    <mergeCell ref="H41:H42"/>
    <mergeCell ref="AD1:AD2"/>
    <mergeCell ref="AE1:AE2"/>
    <mergeCell ref="O18:O20"/>
    <mergeCell ref="N21:N23"/>
    <mergeCell ref="O21:O23"/>
    <mergeCell ref="N24:N26"/>
    <mergeCell ref="O24:O26"/>
    <mergeCell ref="N27:N29"/>
    <mergeCell ref="O27:O29"/>
    <mergeCell ref="N30:N32"/>
    <mergeCell ref="O30:O32"/>
    <mergeCell ref="T1:T2"/>
    <mergeCell ref="V6:V8"/>
    <mergeCell ref="V9:V11"/>
    <mergeCell ref="V12:V14"/>
    <mergeCell ref="V15:V17"/>
    <mergeCell ref="V18:V20"/>
    <mergeCell ref="V21:V23"/>
    <mergeCell ref="V24:V26"/>
    <mergeCell ref="V27:V29"/>
    <mergeCell ref="V30:V32"/>
    <mergeCell ref="J36:J38"/>
    <mergeCell ref="U3:U5"/>
  </mergeCells>
  <phoneticPr fontId="0" type="noConversion"/>
  <conditionalFormatting sqref="G3:G38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:V38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H38 AF3:AF38 AB3:AB38 P3:P38 R3:R38 L3">
    <cfRule type="cellIs" dxfId="11" priority="24" stopIfTrue="1" operator="greaterThan">
      <formula>175</formula>
    </cfRule>
    <cfRule type="cellIs" dxfId="10" priority="25" stopIfTrue="1" operator="between">
      <formula>166</formula>
      <formula>175</formula>
    </cfRule>
    <cfRule type="cellIs" dxfId="9" priority="26" stopIfTrue="1" operator="between">
      <formula>150</formula>
      <formula>165</formula>
    </cfRule>
  </conditionalFormatting>
  <conditionalFormatting sqref="AH3:AH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Q54 M43:O44 Q43:Q4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9:R3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3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:E5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3:K54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:T3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3:I5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:G54 I49:I5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 I43:I5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4">
    <cfRule type="cellIs" dxfId="8" priority="4" stopIfTrue="1" operator="greaterThan">
      <formula>175</formula>
    </cfRule>
    <cfRule type="cellIs" dxfId="7" priority="5" stopIfTrue="1" operator="between">
      <formula>166</formula>
      <formula>175</formula>
    </cfRule>
    <cfRule type="cellIs" dxfId="6" priority="6" stopIfTrue="1" operator="between">
      <formula>150</formula>
      <formula>165</formula>
    </cfRule>
  </conditionalFormatting>
  <conditionalFormatting sqref="L15:L17">
    <cfRule type="cellIs" dxfId="5" priority="1" stopIfTrue="1" operator="greaterThan">
      <formula>175</formula>
    </cfRule>
    <cfRule type="cellIs" dxfId="4" priority="2" stopIfTrue="1" operator="between">
      <formula>166</formula>
      <formula>175</formula>
    </cfRule>
    <cfRule type="cellIs" dxfId="3" priority="3" stopIfTrue="1" operator="between">
      <formula>150</formula>
      <formula>165</formula>
    </cfRule>
  </conditionalFormatting>
  <pageMargins left="0.19685039370078741" right="0.31496062992125984" top="0.47244094488188981" bottom="0.35433070866141736" header="0.15748031496062992" footer="0.19685039370078741"/>
  <pageSetup paperSize="9" scale="75" orientation="landscape" horizontalDpi="300" verticalDpi="300" r:id="rId1"/>
  <headerFooter alignWithMargins="0">
    <oddHeader>&amp;C&amp;"Arial,Bold"&amp;14&amp;K03+000EETEL Jõulubowling 2015</oddHeader>
    <oddFooter>&amp;LRocca Al Mare Bowlingusaal&amp;R&amp;D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3"/>
  <sheetViews>
    <sheetView workbookViewId="0">
      <selection activeCell="F6" sqref="F6"/>
    </sheetView>
  </sheetViews>
  <sheetFormatPr defaultRowHeight="12.75" x14ac:dyDescent="0.2"/>
  <cols>
    <col min="1" max="1" width="8.7109375" bestFit="1" customWidth="1"/>
    <col min="2" max="2" width="37.85546875" bestFit="1" customWidth="1"/>
    <col min="3" max="3" width="10.7109375" customWidth="1"/>
    <col min="4" max="4" width="5" customWidth="1"/>
    <col min="6" max="6" width="34.5703125" bestFit="1" customWidth="1"/>
    <col min="7" max="7" width="10.140625" customWidth="1"/>
    <col min="8" max="8" width="4.5703125" customWidth="1"/>
    <col min="9" max="9" width="7.5703125" customWidth="1"/>
    <col min="10" max="10" width="34.7109375" bestFit="1" customWidth="1"/>
    <col min="11" max="11" width="10.28515625" customWidth="1"/>
    <col min="14" max="14" width="31.140625" customWidth="1"/>
  </cols>
  <sheetData>
    <row r="1" spans="1:3" ht="18.75" x14ac:dyDescent="0.3">
      <c r="A1" s="196"/>
      <c r="B1" s="197" t="s">
        <v>107</v>
      </c>
      <c r="C1" s="198"/>
    </row>
    <row r="2" spans="1:3" ht="18.75" x14ac:dyDescent="0.3">
      <c r="A2" s="199"/>
      <c r="B2" s="200" t="s">
        <v>14</v>
      </c>
      <c r="C2" s="201" t="s">
        <v>68</v>
      </c>
    </row>
    <row r="3" spans="1:3" ht="18.75" x14ac:dyDescent="0.3">
      <c r="A3" s="184" t="s">
        <v>20</v>
      </c>
      <c r="B3" s="260" t="s">
        <v>87</v>
      </c>
      <c r="C3" s="261">
        <v>1340</v>
      </c>
    </row>
    <row r="4" spans="1:3" ht="18.75" x14ac:dyDescent="0.3">
      <c r="A4" s="262" t="s">
        <v>21</v>
      </c>
      <c r="B4" s="189" t="s">
        <v>112</v>
      </c>
      <c r="C4" s="251">
        <v>1173</v>
      </c>
    </row>
    <row r="5" spans="1:3" ht="18.75" x14ac:dyDescent="0.3">
      <c r="A5" s="190" t="s">
        <v>22</v>
      </c>
      <c r="B5" s="191" t="s">
        <v>5</v>
      </c>
      <c r="C5" s="252">
        <v>1173</v>
      </c>
    </row>
    <row r="6" spans="1:3" ht="18.75" x14ac:dyDescent="0.3">
      <c r="A6" s="203" t="s">
        <v>23</v>
      </c>
      <c r="B6" s="205" t="s">
        <v>49</v>
      </c>
      <c r="C6" s="253">
        <v>1173</v>
      </c>
    </row>
    <row r="7" spans="1:3" ht="18.75" x14ac:dyDescent="0.3">
      <c r="A7" s="203" t="s">
        <v>24</v>
      </c>
      <c r="B7" s="204" t="s">
        <v>86</v>
      </c>
      <c r="C7" s="254">
        <v>1135</v>
      </c>
    </row>
    <row r="8" spans="1:3" ht="18.75" x14ac:dyDescent="0.3">
      <c r="A8" s="203" t="s">
        <v>25</v>
      </c>
      <c r="B8" s="202" t="s">
        <v>110</v>
      </c>
      <c r="C8" s="253">
        <v>1060</v>
      </c>
    </row>
    <row r="9" spans="1:3" ht="18.75" x14ac:dyDescent="0.3">
      <c r="A9" s="203" t="s">
        <v>26</v>
      </c>
      <c r="B9" s="206" t="s">
        <v>9</v>
      </c>
      <c r="C9" s="255">
        <v>1047</v>
      </c>
    </row>
    <row r="10" spans="1:3" ht="18.75" x14ac:dyDescent="0.3">
      <c r="A10" s="203" t="s">
        <v>27</v>
      </c>
      <c r="B10" s="205" t="s">
        <v>109</v>
      </c>
      <c r="C10" s="253">
        <v>973</v>
      </c>
    </row>
    <row r="11" spans="1:3" ht="18.75" x14ac:dyDescent="0.3">
      <c r="A11" s="203" t="s">
        <v>28</v>
      </c>
      <c r="B11" s="202" t="s">
        <v>99</v>
      </c>
      <c r="C11" s="253">
        <v>966</v>
      </c>
    </row>
    <row r="12" spans="1:3" ht="18.75" x14ac:dyDescent="0.3">
      <c r="A12" s="203" t="s">
        <v>29</v>
      </c>
      <c r="B12" s="202" t="s">
        <v>111</v>
      </c>
      <c r="C12" s="253">
        <v>929</v>
      </c>
    </row>
    <row r="13" spans="1:3" ht="18.75" x14ac:dyDescent="0.3">
      <c r="A13" s="195">
        <v>11</v>
      </c>
      <c r="B13" s="202" t="s">
        <v>108</v>
      </c>
      <c r="C13" s="256">
        <v>812</v>
      </c>
    </row>
    <row r="14" spans="1:3" ht="18.75" x14ac:dyDescent="0.3">
      <c r="A14" s="195"/>
      <c r="B14" s="202"/>
      <c r="C14" s="253"/>
    </row>
    <row r="15" spans="1:3" ht="18.75" x14ac:dyDescent="0.3">
      <c r="A15" s="195"/>
      <c r="B15" s="202" t="s">
        <v>130</v>
      </c>
      <c r="C15" s="253">
        <v>190</v>
      </c>
    </row>
    <row r="16" spans="1:3" ht="18.75" x14ac:dyDescent="0.3">
      <c r="A16" s="195"/>
      <c r="B16" s="202" t="s">
        <v>81</v>
      </c>
      <c r="C16" s="253">
        <v>142</v>
      </c>
    </row>
    <row r="17" spans="1:11" ht="18.75" x14ac:dyDescent="0.3">
      <c r="A17" s="308"/>
      <c r="B17" s="309"/>
      <c r="C17" s="310"/>
    </row>
    <row r="20" spans="1:11" ht="18.75" x14ac:dyDescent="0.3">
      <c r="A20" s="196"/>
      <c r="B20" s="197" t="s">
        <v>93</v>
      </c>
      <c r="C20" s="198"/>
      <c r="E20" s="181"/>
      <c r="F20" s="180" t="s">
        <v>85</v>
      </c>
      <c r="G20" s="182"/>
      <c r="I20" s="4"/>
      <c r="J20" s="9" t="s">
        <v>84</v>
      </c>
      <c r="K20" s="6"/>
    </row>
    <row r="21" spans="1:11" ht="18.75" x14ac:dyDescent="0.3">
      <c r="A21" s="199"/>
      <c r="B21" s="200" t="s">
        <v>14</v>
      </c>
      <c r="C21" s="201" t="s">
        <v>68</v>
      </c>
      <c r="E21" s="184"/>
      <c r="F21" s="185" t="s">
        <v>14</v>
      </c>
      <c r="G21" s="183" t="s">
        <v>68</v>
      </c>
      <c r="I21" s="17"/>
      <c r="J21" s="18" t="s">
        <v>14</v>
      </c>
      <c r="K21" s="19" t="s">
        <v>68</v>
      </c>
    </row>
    <row r="22" spans="1:11" ht="18.75" x14ac:dyDescent="0.3">
      <c r="A22" s="184" t="s">
        <v>20</v>
      </c>
      <c r="B22" s="260" t="s">
        <v>49</v>
      </c>
      <c r="C22" s="261">
        <v>1373</v>
      </c>
      <c r="E22" s="184" t="s">
        <v>20</v>
      </c>
      <c r="F22" s="186" t="s">
        <v>5</v>
      </c>
      <c r="G22" s="179">
        <v>1390</v>
      </c>
      <c r="I22" s="23" t="s">
        <v>20</v>
      </c>
      <c r="J22" s="172" t="s">
        <v>51</v>
      </c>
      <c r="K22" s="168">
        <v>1352</v>
      </c>
    </row>
    <row r="23" spans="1:11" ht="18.75" x14ac:dyDescent="0.3">
      <c r="A23" s="262" t="s">
        <v>21</v>
      </c>
      <c r="B23" s="189" t="s">
        <v>87</v>
      </c>
      <c r="C23" s="251">
        <v>1308</v>
      </c>
      <c r="E23" s="188" t="s">
        <v>21</v>
      </c>
      <c r="F23" s="189" t="s">
        <v>86</v>
      </c>
      <c r="G23" s="178">
        <v>1349</v>
      </c>
      <c r="I23" s="23" t="s">
        <v>21</v>
      </c>
      <c r="J23" s="171" t="s">
        <v>47</v>
      </c>
      <c r="K23" s="169">
        <v>1337</v>
      </c>
    </row>
    <row r="24" spans="1:11" ht="18.75" x14ac:dyDescent="0.3">
      <c r="A24" s="190" t="s">
        <v>22</v>
      </c>
      <c r="B24" s="191" t="s">
        <v>86</v>
      </c>
      <c r="C24" s="252">
        <v>1296</v>
      </c>
      <c r="E24" s="190" t="s">
        <v>22</v>
      </c>
      <c r="F24" s="191" t="s">
        <v>87</v>
      </c>
      <c r="G24" s="177">
        <v>1322</v>
      </c>
      <c r="I24" s="23" t="s">
        <v>22</v>
      </c>
      <c r="J24" s="173" t="s">
        <v>46</v>
      </c>
      <c r="K24" s="167">
        <v>1266</v>
      </c>
    </row>
    <row r="25" spans="1:11" ht="18.75" x14ac:dyDescent="0.3">
      <c r="A25" s="203" t="s">
        <v>23</v>
      </c>
      <c r="B25" s="205" t="s">
        <v>88</v>
      </c>
      <c r="C25" s="253">
        <v>1294</v>
      </c>
      <c r="E25" s="187" t="s">
        <v>23</v>
      </c>
      <c r="F25" s="192" t="s">
        <v>88</v>
      </c>
      <c r="G25" s="193">
        <v>1297</v>
      </c>
      <c r="I25" s="23" t="s">
        <v>23</v>
      </c>
      <c r="J25" s="36" t="s">
        <v>12</v>
      </c>
      <c r="K25" s="24">
        <v>1253</v>
      </c>
    </row>
    <row r="26" spans="1:11" ht="18.75" x14ac:dyDescent="0.3">
      <c r="A26" s="203" t="s">
        <v>24</v>
      </c>
      <c r="B26" s="204" t="s">
        <v>5</v>
      </c>
      <c r="C26" s="254">
        <v>1266</v>
      </c>
      <c r="E26" s="187" t="s">
        <v>24</v>
      </c>
      <c r="F26" s="192" t="s">
        <v>49</v>
      </c>
      <c r="G26" s="193">
        <v>1252</v>
      </c>
      <c r="I26" s="23" t="s">
        <v>24</v>
      </c>
      <c r="J26" s="30" t="s">
        <v>77</v>
      </c>
      <c r="K26" s="24">
        <v>1167</v>
      </c>
    </row>
    <row r="27" spans="1:11" ht="18.75" x14ac:dyDescent="0.3">
      <c r="A27" s="203" t="s">
        <v>25</v>
      </c>
      <c r="B27" s="202" t="s">
        <v>42</v>
      </c>
      <c r="C27" s="253">
        <v>1201</v>
      </c>
      <c r="E27" s="187" t="s">
        <v>25</v>
      </c>
      <c r="F27" s="185" t="s">
        <v>36</v>
      </c>
      <c r="G27" s="193">
        <v>1239</v>
      </c>
      <c r="I27" s="23" t="s">
        <v>25</v>
      </c>
      <c r="J27" s="36" t="s">
        <v>52</v>
      </c>
      <c r="K27" s="24">
        <v>1112</v>
      </c>
    </row>
    <row r="28" spans="1:11" ht="18.75" x14ac:dyDescent="0.3">
      <c r="A28" s="203" t="s">
        <v>26</v>
      </c>
      <c r="B28" s="206" t="s">
        <v>99</v>
      </c>
      <c r="C28" s="255">
        <v>1065</v>
      </c>
      <c r="E28" s="187" t="s">
        <v>26</v>
      </c>
      <c r="F28" s="192" t="s">
        <v>89</v>
      </c>
      <c r="G28" s="193">
        <v>1165</v>
      </c>
      <c r="I28" s="23" t="s">
        <v>26</v>
      </c>
      <c r="J28" s="36" t="s">
        <v>78</v>
      </c>
      <c r="K28" s="24">
        <v>1029</v>
      </c>
    </row>
    <row r="29" spans="1:11" ht="18.75" x14ac:dyDescent="0.3">
      <c r="A29" s="203" t="s">
        <v>27</v>
      </c>
      <c r="B29" s="205" t="s">
        <v>90</v>
      </c>
      <c r="C29" s="253">
        <v>1040</v>
      </c>
      <c r="E29" s="187" t="s">
        <v>27</v>
      </c>
      <c r="F29" s="185" t="s">
        <v>90</v>
      </c>
      <c r="G29" s="193">
        <v>1148</v>
      </c>
      <c r="I29" s="23" t="s">
        <v>27</v>
      </c>
      <c r="J29" s="30" t="s">
        <v>48</v>
      </c>
      <c r="K29" s="24">
        <v>994</v>
      </c>
    </row>
    <row r="30" spans="1:11" ht="18.75" x14ac:dyDescent="0.3">
      <c r="A30" s="203" t="s">
        <v>28</v>
      </c>
      <c r="B30" s="202" t="s">
        <v>95</v>
      </c>
      <c r="C30" s="253">
        <v>1036</v>
      </c>
      <c r="E30" s="187" t="s">
        <v>28</v>
      </c>
      <c r="F30" s="192" t="s">
        <v>42</v>
      </c>
      <c r="G30" s="193">
        <v>1007</v>
      </c>
    </row>
    <row r="31" spans="1:11" ht="18.75" x14ac:dyDescent="0.3">
      <c r="A31" s="203" t="s">
        <v>29</v>
      </c>
      <c r="B31" s="202" t="s">
        <v>13</v>
      </c>
      <c r="C31" s="253">
        <v>985</v>
      </c>
      <c r="E31" s="187" t="s">
        <v>29</v>
      </c>
      <c r="F31" s="185" t="s">
        <v>91</v>
      </c>
      <c r="G31" s="193">
        <v>977</v>
      </c>
    </row>
    <row r="32" spans="1:11" ht="18.75" x14ac:dyDescent="0.3">
      <c r="A32" s="195">
        <v>11</v>
      </c>
      <c r="B32" s="202" t="s">
        <v>9</v>
      </c>
      <c r="C32" s="256">
        <v>969</v>
      </c>
      <c r="E32" s="195">
        <v>11</v>
      </c>
      <c r="F32" s="194" t="s">
        <v>9</v>
      </c>
      <c r="G32" s="195">
        <v>918</v>
      </c>
    </row>
    <row r="33" spans="1:11" ht="18.75" x14ac:dyDescent="0.3">
      <c r="A33" s="195">
        <v>12</v>
      </c>
      <c r="B33" s="202" t="s">
        <v>96</v>
      </c>
      <c r="C33" s="253">
        <v>881</v>
      </c>
      <c r="E33" s="195">
        <v>12</v>
      </c>
      <c r="F33" s="194" t="s">
        <v>92</v>
      </c>
      <c r="G33" s="195">
        <v>904</v>
      </c>
    </row>
    <row r="34" spans="1:11" ht="18.75" x14ac:dyDescent="0.3">
      <c r="A34" s="165"/>
      <c r="B34" s="54"/>
      <c r="C34" s="12"/>
    </row>
    <row r="35" spans="1:11" ht="18.75" x14ac:dyDescent="0.3">
      <c r="A35" s="165"/>
      <c r="B35" s="54"/>
      <c r="C35" s="166"/>
    </row>
    <row r="36" spans="1:11" ht="18.75" x14ac:dyDescent="0.3">
      <c r="A36" s="4"/>
      <c r="B36" s="9" t="s">
        <v>67</v>
      </c>
      <c r="C36" s="6"/>
      <c r="E36" s="33"/>
      <c r="F36" s="9" t="s">
        <v>50</v>
      </c>
      <c r="G36" s="34"/>
      <c r="I36" s="33"/>
      <c r="J36" s="53" t="s">
        <v>43</v>
      </c>
      <c r="K36" s="53"/>
    </row>
    <row r="37" spans="1:11" ht="18.75" x14ac:dyDescent="0.3">
      <c r="A37" s="17"/>
      <c r="B37" s="18" t="s">
        <v>14</v>
      </c>
      <c r="C37" s="19" t="s">
        <v>68</v>
      </c>
      <c r="E37" s="35"/>
      <c r="F37" s="36" t="s">
        <v>14</v>
      </c>
      <c r="G37" s="19" t="s">
        <v>68</v>
      </c>
      <c r="I37" s="35" t="s">
        <v>20</v>
      </c>
      <c r="J37" s="38" t="s">
        <v>8</v>
      </c>
      <c r="K37" s="39">
        <v>1345</v>
      </c>
    </row>
    <row r="38" spans="1:11" ht="18.75" x14ac:dyDescent="0.3">
      <c r="A38" s="23" t="s">
        <v>20</v>
      </c>
      <c r="B38" s="174" t="s">
        <v>71</v>
      </c>
      <c r="C38" s="168">
        <v>1394</v>
      </c>
      <c r="E38" s="35" t="s">
        <v>20</v>
      </c>
      <c r="F38" s="38" t="s">
        <v>5</v>
      </c>
      <c r="G38" s="168">
        <v>1399</v>
      </c>
      <c r="I38" s="40" t="s">
        <v>21</v>
      </c>
      <c r="J38" s="57" t="s">
        <v>12</v>
      </c>
      <c r="K38" s="58">
        <v>1271</v>
      </c>
    </row>
    <row r="39" spans="1:11" ht="18.75" x14ac:dyDescent="0.3">
      <c r="A39" s="23" t="s">
        <v>21</v>
      </c>
      <c r="B39" s="170" t="s">
        <v>72</v>
      </c>
      <c r="C39" s="169">
        <v>1374</v>
      </c>
      <c r="E39" s="40" t="s">
        <v>21</v>
      </c>
      <c r="F39" s="57" t="s">
        <v>33</v>
      </c>
      <c r="G39" s="169">
        <v>1306</v>
      </c>
      <c r="I39" s="41" t="s">
        <v>22</v>
      </c>
      <c r="J39" s="56" t="s">
        <v>3</v>
      </c>
      <c r="K39" s="42">
        <v>1261</v>
      </c>
    </row>
    <row r="40" spans="1:11" ht="18.75" x14ac:dyDescent="0.3">
      <c r="A40" s="23" t="s">
        <v>22</v>
      </c>
      <c r="B40" s="175" t="s">
        <v>5</v>
      </c>
      <c r="C40" s="167">
        <v>1296</v>
      </c>
      <c r="E40" s="41" t="s">
        <v>22</v>
      </c>
      <c r="F40" s="56" t="s">
        <v>56</v>
      </c>
      <c r="G40" s="176">
        <v>1240</v>
      </c>
      <c r="I40" s="23" t="s">
        <v>23</v>
      </c>
      <c r="J40" s="30" t="s">
        <v>39</v>
      </c>
      <c r="K40" s="24">
        <v>1148</v>
      </c>
    </row>
    <row r="41" spans="1:11" ht="18.75" x14ac:dyDescent="0.3">
      <c r="A41" s="23" t="s">
        <v>23</v>
      </c>
      <c r="B41" s="36" t="s">
        <v>73</v>
      </c>
      <c r="C41" s="24">
        <v>1201</v>
      </c>
      <c r="E41" s="23" t="s">
        <v>23</v>
      </c>
      <c r="F41" s="30" t="s">
        <v>49</v>
      </c>
      <c r="G41" s="24">
        <v>1205</v>
      </c>
      <c r="I41" s="23" t="s">
        <v>24</v>
      </c>
      <c r="J41" s="30" t="s">
        <v>36</v>
      </c>
      <c r="K41" s="24">
        <v>1114</v>
      </c>
    </row>
    <row r="42" spans="1:11" ht="18.75" x14ac:dyDescent="0.3">
      <c r="A42" s="23" t="s">
        <v>24</v>
      </c>
      <c r="B42" s="30" t="s">
        <v>49</v>
      </c>
      <c r="C42" s="24">
        <v>1168</v>
      </c>
      <c r="E42" s="23" t="s">
        <v>24</v>
      </c>
      <c r="F42" s="30" t="s">
        <v>57</v>
      </c>
      <c r="G42" s="24">
        <v>1160</v>
      </c>
      <c r="I42" s="23" t="s">
        <v>25</v>
      </c>
      <c r="J42" s="36" t="s">
        <v>5</v>
      </c>
      <c r="K42" s="24">
        <v>1111</v>
      </c>
    </row>
    <row r="43" spans="1:11" ht="18.75" x14ac:dyDescent="0.3">
      <c r="A43" s="23" t="s">
        <v>25</v>
      </c>
      <c r="B43" s="30" t="s">
        <v>57</v>
      </c>
      <c r="C43" s="24">
        <v>1128</v>
      </c>
      <c r="E43" s="23" t="s">
        <v>25</v>
      </c>
      <c r="F43" s="36" t="s">
        <v>52</v>
      </c>
      <c r="G43" s="24">
        <v>1076</v>
      </c>
      <c r="I43" s="23" t="s">
        <v>26</v>
      </c>
      <c r="J43" s="36" t="s">
        <v>42</v>
      </c>
      <c r="K43" s="24">
        <v>1087</v>
      </c>
    </row>
    <row r="44" spans="1:11" ht="18.75" x14ac:dyDescent="0.3">
      <c r="A44" s="23" t="s">
        <v>26</v>
      </c>
      <c r="B44" s="36" t="s">
        <v>58</v>
      </c>
      <c r="C44" s="12"/>
      <c r="E44" s="23" t="s">
        <v>26</v>
      </c>
      <c r="F44" s="3" t="s">
        <v>59</v>
      </c>
      <c r="G44" s="12">
        <v>1046</v>
      </c>
      <c r="I44" s="23" t="s">
        <v>27</v>
      </c>
      <c r="J44" s="30" t="s">
        <v>45</v>
      </c>
      <c r="K44" s="24">
        <v>1075</v>
      </c>
    </row>
    <row r="45" spans="1:11" ht="18.75" x14ac:dyDescent="0.3">
      <c r="A45" s="23" t="s">
        <v>27</v>
      </c>
      <c r="B45" s="36" t="s">
        <v>41</v>
      </c>
      <c r="C45" s="24">
        <v>932</v>
      </c>
      <c r="E45" s="23" t="s">
        <v>27</v>
      </c>
      <c r="F45" s="36" t="s">
        <v>58</v>
      </c>
      <c r="G45" s="24">
        <v>995</v>
      </c>
      <c r="I45" s="23" t="s">
        <v>28</v>
      </c>
      <c r="J45" s="36" t="s">
        <v>41</v>
      </c>
      <c r="K45" s="24">
        <v>1071</v>
      </c>
    </row>
    <row r="46" spans="1:11" ht="18.75" x14ac:dyDescent="0.3">
      <c r="A46" s="23" t="s">
        <v>28</v>
      </c>
      <c r="B46" s="36" t="str">
        <f>Andmed!B27</f>
        <v>ABB AS</v>
      </c>
      <c r="C46" s="24">
        <v>967</v>
      </c>
      <c r="E46" s="23" t="s">
        <v>28</v>
      </c>
      <c r="F46" s="30" t="s">
        <v>54</v>
      </c>
      <c r="G46" s="24">
        <v>967</v>
      </c>
      <c r="I46" s="23" t="s">
        <v>29</v>
      </c>
      <c r="J46" s="36" t="s">
        <v>44</v>
      </c>
      <c r="K46" s="24">
        <v>1007</v>
      </c>
    </row>
    <row r="47" spans="1:11" ht="18.75" x14ac:dyDescent="0.3">
      <c r="A47" s="23" t="s">
        <v>29</v>
      </c>
      <c r="B47" s="36" t="s">
        <v>48</v>
      </c>
      <c r="C47" s="24">
        <v>805</v>
      </c>
      <c r="E47" s="23" t="s">
        <v>29</v>
      </c>
      <c r="F47" s="36" t="s">
        <v>48</v>
      </c>
      <c r="G47" s="24">
        <v>919</v>
      </c>
      <c r="I47" s="23" t="s">
        <v>30</v>
      </c>
      <c r="J47" s="36" t="s">
        <v>19</v>
      </c>
      <c r="K47" s="24">
        <v>885</v>
      </c>
    </row>
    <row r="48" spans="1:11" ht="18.75" x14ac:dyDescent="0.3">
      <c r="A48" s="23" t="s">
        <v>30</v>
      </c>
      <c r="B48" s="36" t="s">
        <v>74</v>
      </c>
      <c r="C48" s="1">
        <v>742</v>
      </c>
    </row>
    <row r="50" spans="1:25" ht="18.75" x14ac:dyDescent="0.3">
      <c r="A50" s="13"/>
      <c r="B50" s="55" t="s">
        <v>40</v>
      </c>
      <c r="C50" s="12"/>
      <c r="E50" s="4"/>
      <c r="F50" s="53" t="s">
        <v>70</v>
      </c>
      <c r="G50" s="6"/>
      <c r="H50" s="54"/>
      <c r="I50" s="25"/>
      <c r="J50" s="53" t="s">
        <v>69</v>
      </c>
      <c r="K50" s="8"/>
    </row>
    <row r="51" spans="1:25" ht="18.75" x14ac:dyDescent="0.3">
      <c r="A51" s="39">
        <v>1</v>
      </c>
      <c r="B51" s="90" t="s">
        <v>12</v>
      </c>
      <c r="C51" s="91">
        <v>1346</v>
      </c>
      <c r="E51" s="35" t="s">
        <v>20</v>
      </c>
      <c r="F51" s="38" t="s">
        <v>15</v>
      </c>
      <c r="G51" s="39">
        <v>1309</v>
      </c>
      <c r="H51" s="53"/>
      <c r="I51" s="103" t="s">
        <v>20</v>
      </c>
      <c r="J51" s="104" t="s">
        <v>32</v>
      </c>
      <c r="K51" s="103">
        <v>1225</v>
      </c>
    </row>
    <row r="52" spans="1:25" ht="18.75" x14ac:dyDescent="0.3">
      <c r="A52" s="92">
        <v>2</v>
      </c>
      <c r="B52" s="93" t="s">
        <v>3</v>
      </c>
      <c r="C52" s="94">
        <v>1271</v>
      </c>
      <c r="E52" s="40" t="s">
        <v>21</v>
      </c>
      <c r="F52" s="100" t="s">
        <v>3</v>
      </c>
      <c r="G52" s="101">
        <v>1283</v>
      </c>
      <c r="H52" s="60"/>
      <c r="I52" s="101" t="s">
        <v>21</v>
      </c>
      <c r="J52" s="105" t="s">
        <v>5</v>
      </c>
      <c r="K52" s="101">
        <v>1207</v>
      </c>
    </row>
    <row r="53" spans="1:25" ht="18.75" x14ac:dyDescent="0.3">
      <c r="A53" s="95">
        <v>3</v>
      </c>
      <c r="B53" s="96" t="s">
        <v>36</v>
      </c>
      <c r="C53" s="97">
        <v>1260</v>
      </c>
      <c r="E53" s="41" t="s">
        <v>22</v>
      </c>
      <c r="F53" s="102" t="s">
        <v>12</v>
      </c>
      <c r="G53" s="42">
        <v>1248</v>
      </c>
      <c r="H53" s="61"/>
      <c r="I53" s="42" t="s">
        <v>22</v>
      </c>
      <c r="J53" s="102" t="s">
        <v>13</v>
      </c>
      <c r="K53" s="42">
        <v>1185</v>
      </c>
    </row>
    <row r="54" spans="1:25" ht="18.75" x14ac:dyDescent="0.3">
      <c r="A54" s="98">
        <v>4</v>
      </c>
      <c r="B54" s="99" t="s">
        <v>8</v>
      </c>
      <c r="C54" s="37">
        <v>1249</v>
      </c>
      <c r="E54" s="23" t="s">
        <v>23</v>
      </c>
      <c r="F54" s="36" t="s">
        <v>8</v>
      </c>
      <c r="G54" s="24">
        <v>1193</v>
      </c>
      <c r="H54" s="3"/>
      <c r="I54" s="24" t="s">
        <v>23</v>
      </c>
      <c r="J54" s="30" t="s">
        <v>12</v>
      </c>
      <c r="K54" s="24">
        <v>1184</v>
      </c>
    </row>
    <row r="55" spans="1:25" ht="18.75" x14ac:dyDescent="0.3">
      <c r="A55" s="98">
        <v>5</v>
      </c>
      <c r="B55" s="99" t="s">
        <v>5</v>
      </c>
      <c r="C55" s="37">
        <v>1185</v>
      </c>
      <c r="D55" s="8"/>
      <c r="E55" s="23" t="s">
        <v>24</v>
      </c>
      <c r="F55" s="36" t="s">
        <v>13</v>
      </c>
      <c r="G55" s="24">
        <v>1144</v>
      </c>
      <c r="H55" s="3"/>
      <c r="I55" s="23" t="s">
        <v>24</v>
      </c>
      <c r="J55" s="36" t="s">
        <v>33</v>
      </c>
      <c r="K55" s="24">
        <v>1138</v>
      </c>
      <c r="L55" s="50"/>
      <c r="M55" s="13"/>
      <c r="N55" s="13"/>
      <c r="O55" s="8"/>
      <c r="P55" s="12"/>
      <c r="Q55" s="4"/>
      <c r="R55" s="5"/>
      <c r="S55" s="45"/>
      <c r="T55" s="5"/>
      <c r="U55" s="46"/>
      <c r="V55" s="7"/>
      <c r="W55" s="8"/>
      <c r="X55" s="32"/>
      <c r="Y55" s="32"/>
    </row>
    <row r="56" spans="1:25" ht="18.75" x14ac:dyDescent="0.3">
      <c r="A56" s="98">
        <v>6</v>
      </c>
      <c r="B56" s="99" t="s">
        <v>13</v>
      </c>
      <c r="C56" s="37">
        <v>1143</v>
      </c>
      <c r="D56" s="8"/>
      <c r="E56" s="23" t="s">
        <v>25</v>
      </c>
      <c r="F56" s="36" t="s">
        <v>19</v>
      </c>
      <c r="G56" s="24">
        <v>1136</v>
      </c>
      <c r="H56" s="54"/>
      <c r="I56" s="23" t="s">
        <v>25</v>
      </c>
      <c r="J56" s="36" t="s">
        <v>34</v>
      </c>
      <c r="K56" s="24">
        <v>1131</v>
      </c>
      <c r="L56" s="50"/>
      <c r="M56" s="13"/>
      <c r="N56" s="13"/>
      <c r="O56" s="8"/>
      <c r="P56" s="12"/>
      <c r="Q56" s="51"/>
      <c r="R56" s="5"/>
      <c r="S56" s="45"/>
      <c r="T56" s="5"/>
      <c r="U56" s="46"/>
      <c r="V56" s="7"/>
      <c r="W56" s="8"/>
      <c r="X56" s="32"/>
      <c r="Y56" s="32"/>
    </row>
    <row r="57" spans="1:25" ht="18.75" x14ac:dyDescent="0.3">
      <c r="A57" s="98">
        <v>7</v>
      </c>
      <c r="B57" s="99" t="s">
        <v>2</v>
      </c>
      <c r="C57" s="37">
        <v>1100</v>
      </c>
      <c r="E57" s="23" t="s">
        <v>26</v>
      </c>
      <c r="F57" s="36" t="s">
        <v>5</v>
      </c>
      <c r="G57" s="24">
        <v>1085</v>
      </c>
      <c r="H57" s="54"/>
      <c r="I57" s="23" t="s">
        <v>26</v>
      </c>
      <c r="J57" s="36" t="s">
        <v>35</v>
      </c>
      <c r="K57" s="24">
        <v>1125</v>
      </c>
      <c r="L57" s="50"/>
      <c r="M57" s="13"/>
      <c r="N57" s="13"/>
      <c r="O57" s="8"/>
      <c r="P57" s="12"/>
      <c r="Q57" s="51"/>
      <c r="R57" s="5"/>
      <c r="S57" s="45"/>
      <c r="T57" s="5"/>
      <c r="U57" s="6"/>
      <c r="V57" s="7"/>
      <c r="W57" s="8"/>
      <c r="X57" s="32"/>
      <c r="Y57" s="32"/>
    </row>
    <row r="58" spans="1:25" ht="18.75" x14ac:dyDescent="0.3">
      <c r="A58" s="98">
        <v>8</v>
      </c>
      <c r="B58" s="99" t="s">
        <v>34</v>
      </c>
      <c r="C58" s="37">
        <v>1055</v>
      </c>
      <c r="E58" s="23" t="s">
        <v>27</v>
      </c>
      <c r="F58" s="30" t="s">
        <v>16</v>
      </c>
      <c r="G58" s="24">
        <v>1077</v>
      </c>
      <c r="H58" s="3"/>
      <c r="I58" s="23" t="s">
        <v>27</v>
      </c>
      <c r="J58" s="36" t="s">
        <v>2</v>
      </c>
      <c r="K58" s="24">
        <v>1110</v>
      </c>
      <c r="Q58" s="51"/>
      <c r="R58" s="5"/>
      <c r="V58" s="7"/>
    </row>
    <row r="59" spans="1:25" ht="18.75" x14ac:dyDescent="0.3">
      <c r="A59" s="98">
        <v>9</v>
      </c>
      <c r="B59" s="99" t="s">
        <v>39</v>
      </c>
      <c r="C59" s="37">
        <v>1045</v>
      </c>
      <c r="E59" s="23" t="s">
        <v>28</v>
      </c>
      <c r="F59" s="36" t="s">
        <v>2</v>
      </c>
      <c r="G59" s="24">
        <v>1066</v>
      </c>
      <c r="H59" s="54"/>
      <c r="I59" s="23" t="s">
        <v>28</v>
      </c>
      <c r="J59" s="36" t="s">
        <v>19</v>
      </c>
      <c r="K59" s="24">
        <v>1081</v>
      </c>
      <c r="Q59" s="51"/>
      <c r="R59" s="52"/>
      <c r="V59" s="7"/>
    </row>
    <row r="60" spans="1:25" ht="18.75" x14ac:dyDescent="0.3">
      <c r="A60" s="98">
        <v>10</v>
      </c>
      <c r="B60" s="99" t="s">
        <v>11</v>
      </c>
      <c r="C60" s="37">
        <v>1016</v>
      </c>
      <c r="E60" s="23" t="s">
        <v>29</v>
      </c>
      <c r="F60" s="30" t="s">
        <v>11</v>
      </c>
      <c r="G60" s="24">
        <v>1060</v>
      </c>
      <c r="H60" s="54"/>
      <c r="I60" s="23" t="s">
        <v>29</v>
      </c>
      <c r="J60" s="36" t="s">
        <v>36</v>
      </c>
      <c r="K60" s="24">
        <v>1054</v>
      </c>
      <c r="Q60" s="51"/>
      <c r="R60" s="52"/>
      <c r="V60" s="7"/>
    </row>
    <row r="61" spans="1:25" ht="18.75" x14ac:dyDescent="0.3">
      <c r="A61" s="98">
        <v>11</v>
      </c>
      <c r="B61" s="99" t="s">
        <v>19</v>
      </c>
      <c r="C61" s="37">
        <v>990</v>
      </c>
      <c r="E61" s="23" t="s">
        <v>30</v>
      </c>
      <c r="F61" s="36" t="s">
        <v>18</v>
      </c>
      <c r="G61" s="24">
        <v>1033</v>
      </c>
      <c r="H61" s="54"/>
      <c r="I61" s="23" t="s">
        <v>30</v>
      </c>
      <c r="J61" s="36" t="s">
        <v>37</v>
      </c>
      <c r="K61" s="24">
        <v>1026</v>
      </c>
      <c r="Q61" s="44"/>
      <c r="R61" s="52"/>
      <c r="V61" s="7"/>
    </row>
    <row r="62" spans="1:25" ht="18.75" x14ac:dyDescent="0.3">
      <c r="D62" s="53"/>
      <c r="E62" s="23" t="s">
        <v>31</v>
      </c>
      <c r="F62" s="36" t="s">
        <v>17</v>
      </c>
      <c r="G62" s="24">
        <v>1000</v>
      </c>
      <c r="H62" s="54"/>
      <c r="I62" s="23" t="s">
        <v>31</v>
      </c>
      <c r="J62" s="36" t="s">
        <v>38</v>
      </c>
      <c r="K62" s="24">
        <v>1018</v>
      </c>
      <c r="Q62" s="8"/>
      <c r="R62" s="12"/>
      <c r="V62" s="7"/>
    </row>
    <row r="63" spans="1:25" ht="18.75" x14ac:dyDescent="0.3">
      <c r="Q63" s="8"/>
      <c r="R63" s="8"/>
      <c r="V63" s="7"/>
    </row>
  </sheetData>
  <phoneticPr fontId="0" type="noConversion"/>
  <printOptions gridLines="1" gridLinesSet="0"/>
  <pageMargins left="0.35433070866141736" right="0.27559055118110237" top="0.98425196850393704" bottom="0.98425196850393704" header="0.39370078740157483" footer="0.51181102362204722"/>
  <pageSetup paperSize="9" scale="80" orientation="portrait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zoomScale="85" zoomScaleNormal="85" workbookViewId="0">
      <selection activeCell="R11" sqref="R11"/>
    </sheetView>
  </sheetViews>
  <sheetFormatPr defaultRowHeight="12.75" x14ac:dyDescent="0.2"/>
  <cols>
    <col min="1" max="1" width="8" customWidth="1"/>
    <col min="2" max="2" width="35.28515625" customWidth="1"/>
  </cols>
  <sheetData>
    <row r="1" spans="1:12" ht="21" x14ac:dyDescent="0.35">
      <c r="A1" s="399" t="s">
        <v>60</v>
      </c>
      <c r="B1" s="401" t="s">
        <v>61</v>
      </c>
      <c r="C1" s="403" t="s">
        <v>75</v>
      </c>
      <c r="D1" s="403" t="s">
        <v>1</v>
      </c>
      <c r="E1" s="401" t="s">
        <v>6</v>
      </c>
      <c r="F1" s="401" t="s">
        <v>1</v>
      </c>
      <c r="G1" s="401" t="s">
        <v>7</v>
      </c>
      <c r="H1" s="401" t="s">
        <v>1</v>
      </c>
      <c r="I1" s="397" t="s">
        <v>83</v>
      </c>
      <c r="J1" s="158" t="s">
        <v>1</v>
      </c>
      <c r="K1" s="397" t="s">
        <v>4</v>
      </c>
      <c r="L1" s="158" t="s">
        <v>1</v>
      </c>
    </row>
    <row r="2" spans="1:12" ht="21" x14ac:dyDescent="0.35">
      <c r="A2" s="400"/>
      <c r="B2" s="402"/>
      <c r="C2" s="404"/>
      <c r="D2" s="404"/>
      <c r="E2" s="402"/>
      <c r="F2" s="402"/>
      <c r="G2" s="402"/>
      <c r="H2" s="402"/>
      <c r="I2" s="398"/>
      <c r="J2" s="159"/>
      <c r="K2" s="398"/>
      <c r="L2" s="159"/>
    </row>
    <row r="3" spans="1:12" ht="32.25" customHeight="1" x14ac:dyDescent="0.2">
      <c r="A3" s="110">
        <f>+Andmed!B45</f>
        <v>8</v>
      </c>
      <c r="B3" s="121" t="str">
        <f>+Andmed!C45</f>
        <v>E-Service AS I</v>
      </c>
      <c r="C3" s="113">
        <f>+Andmed!D45</f>
        <v>0</v>
      </c>
      <c r="D3" s="124">
        <f t="shared" ref="D3:D14" si="0">+RANK(C3,C$1:C$14)</f>
        <v>1</v>
      </c>
      <c r="E3" s="123">
        <f>+Andmed!F45</f>
        <v>424</v>
      </c>
      <c r="F3" s="125">
        <f t="shared" ref="F3:F14" si="1">+RANK(E3,E$1:E$14)</f>
        <v>1</v>
      </c>
      <c r="G3" s="123">
        <f>+Andmed!H45</f>
        <v>398</v>
      </c>
      <c r="H3" s="125">
        <f t="shared" ref="H3:H14" si="2">+RANK(G3,G$1:G$14)</f>
        <v>2</v>
      </c>
      <c r="I3" s="112">
        <f>+Andmed!J45</f>
        <v>518</v>
      </c>
      <c r="J3" s="125">
        <f t="shared" ref="J3:J14" si="3">+RANK(I3,I$1:I$14)</f>
        <v>1</v>
      </c>
      <c r="K3" s="112">
        <f>+I3+G3+E3</f>
        <v>1340</v>
      </c>
      <c r="L3" s="125">
        <f t="shared" ref="L3:L14" si="4">+RANK(K3,K$1:K$14)</f>
        <v>1</v>
      </c>
    </row>
    <row r="4" spans="1:12" ht="32.25" customHeight="1" x14ac:dyDescent="0.2">
      <c r="A4" s="160">
        <f>+Andmed!B44</f>
        <v>13</v>
      </c>
      <c r="B4" s="161" t="str">
        <f>+Andmed!C44</f>
        <v>Ensto Ensek AS</v>
      </c>
      <c r="C4" s="162">
        <f>+Andmed!D44</f>
        <v>0</v>
      </c>
      <c r="D4" s="163">
        <f t="shared" si="0"/>
        <v>1</v>
      </c>
      <c r="E4" s="162">
        <f>+Andmed!F44</f>
        <v>379</v>
      </c>
      <c r="F4" s="163">
        <f t="shared" si="1"/>
        <v>3</v>
      </c>
      <c r="G4" s="162">
        <f>+Andmed!H44</f>
        <v>397</v>
      </c>
      <c r="H4" s="163">
        <f t="shared" si="2"/>
        <v>3</v>
      </c>
      <c r="I4" s="164">
        <f>+Andmed!J44</f>
        <v>397</v>
      </c>
      <c r="J4" s="163">
        <f t="shared" si="3"/>
        <v>4</v>
      </c>
      <c r="K4" s="164">
        <f>+I4+E4+G4</f>
        <v>1173</v>
      </c>
      <c r="L4" s="163">
        <v>4</v>
      </c>
    </row>
    <row r="5" spans="1:12" ht="32.25" customHeight="1" x14ac:dyDescent="0.2">
      <c r="A5" s="160">
        <f>+Andmed!B43</f>
        <v>15</v>
      </c>
      <c r="B5" s="161" t="str">
        <f>+Andmed!C43</f>
        <v>TERA AS</v>
      </c>
      <c r="C5" s="162">
        <f>+Andmed!D43</f>
        <v>0</v>
      </c>
      <c r="D5" s="163">
        <f t="shared" si="0"/>
        <v>1</v>
      </c>
      <c r="E5" s="162">
        <f>+Andmed!F43</f>
        <v>398</v>
      </c>
      <c r="F5" s="163">
        <f t="shared" si="1"/>
        <v>2</v>
      </c>
      <c r="G5" s="162">
        <f>+Andmed!H43</f>
        <v>386</v>
      </c>
      <c r="H5" s="163">
        <f t="shared" si="2"/>
        <v>4</v>
      </c>
      <c r="I5" s="164">
        <f>+Andmed!J43</f>
        <v>389</v>
      </c>
      <c r="J5" s="163">
        <f t="shared" si="3"/>
        <v>5</v>
      </c>
      <c r="K5" s="164">
        <f>+I5+E5+G5</f>
        <v>1173</v>
      </c>
      <c r="L5" s="163">
        <v>3</v>
      </c>
    </row>
    <row r="6" spans="1:12" ht="32.25" customHeight="1" x14ac:dyDescent="0.2">
      <c r="A6" s="110">
        <f>+Andmed!B51</f>
        <v>11</v>
      </c>
      <c r="B6" s="121" t="str">
        <f>+Andmed!C51</f>
        <v>ABB AS</v>
      </c>
      <c r="C6" s="113">
        <f>+Andmed!D51</f>
        <v>0</v>
      </c>
      <c r="D6" s="124">
        <f t="shared" si="0"/>
        <v>1</v>
      </c>
      <c r="E6" s="123">
        <f>+Andmed!F51</f>
        <v>312</v>
      </c>
      <c r="F6" s="125">
        <f t="shared" si="1"/>
        <v>9</v>
      </c>
      <c r="G6" s="123">
        <f>+Andmed!H51</f>
        <v>453</v>
      </c>
      <c r="H6" s="125">
        <f t="shared" si="2"/>
        <v>1</v>
      </c>
      <c r="I6" s="112">
        <f>+Andmed!J51</f>
        <v>408</v>
      </c>
      <c r="J6" s="125">
        <f t="shared" si="3"/>
        <v>3</v>
      </c>
      <c r="K6" s="112">
        <f>+I6+G6+E6</f>
        <v>1173</v>
      </c>
      <c r="L6" s="125">
        <f t="shared" si="4"/>
        <v>2</v>
      </c>
    </row>
    <row r="7" spans="1:12" ht="32.25" customHeight="1" x14ac:dyDescent="0.2">
      <c r="A7" s="160">
        <f>+Andmed!B46</f>
        <v>16</v>
      </c>
      <c r="B7" s="161" t="str">
        <f>+Andmed!C46</f>
        <v>E-Service AS II</v>
      </c>
      <c r="C7" s="162">
        <f>+Andmed!D46</f>
        <v>0</v>
      </c>
      <c r="D7" s="163">
        <f t="shared" si="0"/>
        <v>1</v>
      </c>
      <c r="E7" s="162">
        <f>+Andmed!F46</f>
        <v>347</v>
      </c>
      <c r="F7" s="163">
        <f t="shared" si="1"/>
        <v>5</v>
      </c>
      <c r="G7" s="162">
        <f>+Andmed!H46</f>
        <v>372</v>
      </c>
      <c r="H7" s="163">
        <f t="shared" si="2"/>
        <v>6</v>
      </c>
      <c r="I7" s="164">
        <f>+Andmed!J46</f>
        <v>416</v>
      </c>
      <c r="J7" s="163">
        <f t="shared" si="3"/>
        <v>2</v>
      </c>
      <c r="K7" s="164">
        <f>+I7+E7+G7</f>
        <v>1135</v>
      </c>
      <c r="L7" s="163">
        <f t="shared" si="4"/>
        <v>5</v>
      </c>
    </row>
    <row r="8" spans="1:12" ht="32.25" customHeight="1" x14ac:dyDescent="0.2">
      <c r="A8" s="160">
        <f>+Andmed!B49</f>
        <v>6</v>
      </c>
      <c r="B8" s="161" t="str">
        <f>+Andmed!C49</f>
        <v>Elero AS I</v>
      </c>
      <c r="C8" s="162">
        <f>+Andmed!D49</f>
        <v>0</v>
      </c>
      <c r="D8" s="163">
        <f t="shared" si="0"/>
        <v>1</v>
      </c>
      <c r="E8" s="162">
        <f>+Andmed!F49</f>
        <v>341</v>
      </c>
      <c r="F8" s="163">
        <f t="shared" si="1"/>
        <v>6</v>
      </c>
      <c r="G8" s="162">
        <f>+Andmed!H49</f>
        <v>378</v>
      </c>
      <c r="H8" s="163">
        <f t="shared" si="2"/>
        <v>5</v>
      </c>
      <c r="I8" s="164">
        <f>+Andmed!J49</f>
        <v>341</v>
      </c>
      <c r="J8" s="163">
        <f t="shared" si="3"/>
        <v>7</v>
      </c>
      <c r="K8" s="164">
        <f>+I8+E8+G8</f>
        <v>1060</v>
      </c>
      <c r="L8" s="163">
        <f t="shared" si="4"/>
        <v>6</v>
      </c>
    </row>
    <row r="9" spans="1:12" ht="32.25" customHeight="1" x14ac:dyDescent="0.2">
      <c r="A9" s="110">
        <f>+Andmed!B53</f>
        <v>10</v>
      </c>
      <c r="B9" s="121" t="str">
        <f>+Andmed!C53</f>
        <v>Viru Elektrikaubandus AS</v>
      </c>
      <c r="C9" s="113">
        <f>+Andmed!D53</f>
        <v>0</v>
      </c>
      <c r="D9" s="124">
        <f t="shared" si="0"/>
        <v>1</v>
      </c>
      <c r="E9" s="123">
        <f>+Andmed!F53</f>
        <v>360</v>
      </c>
      <c r="F9" s="125">
        <f t="shared" si="1"/>
        <v>4</v>
      </c>
      <c r="G9" s="123">
        <f>+Andmed!H53</f>
        <v>325</v>
      </c>
      <c r="H9" s="125">
        <f t="shared" si="2"/>
        <v>9</v>
      </c>
      <c r="I9" s="112">
        <f>+Andmed!J53</f>
        <v>362</v>
      </c>
      <c r="J9" s="125">
        <f t="shared" si="3"/>
        <v>6</v>
      </c>
      <c r="K9" s="112">
        <f>+I9+G9+E9</f>
        <v>1047</v>
      </c>
      <c r="L9" s="125">
        <f t="shared" si="4"/>
        <v>7</v>
      </c>
    </row>
    <row r="10" spans="1:12" ht="32.25" customHeight="1" x14ac:dyDescent="0.2">
      <c r="A10" s="160">
        <f>+Andmed!B47</f>
        <v>14</v>
      </c>
      <c r="B10" s="161" t="str">
        <f>+Andmed!C47</f>
        <v xml:space="preserve">Leonhard Weiss Energy AS I </v>
      </c>
      <c r="C10" s="162">
        <f>+Andmed!D47</f>
        <v>0</v>
      </c>
      <c r="D10" s="163">
        <f t="shared" si="0"/>
        <v>1</v>
      </c>
      <c r="E10" s="162">
        <f>+Andmed!F47</f>
        <v>325</v>
      </c>
      <c r="F10" s="163">
        <f t="shared" si="1"/>
        <v>8</v>
      </c>
      <c r="G10" s="162">
        <f>+Andmed!H47</f>
        <v>336</v>
      </c>
      <c r="H10" s="163">
        <f t="shared" si="2"/>
        <v>8</v>
      </c>
      <c r="I10" s="164">
        <f>+Andmed!J47</f>
        <v>312</v>
      </c>
      <c r="J10" s="163">
        <f t="shared" si="3"/>
        <v>8</v>
      </c>
      <c r="K10" s="164">
        <f>+I10+E10+G10</f>
        <v>973</v>
      </c>
      <c r="L10" s="163">
        <f t="shared" si="4"/>
        <v>8</v>
      </c>
    </row>
    <row r="11" spans="1:12" ht="32.25" customHeight="1" x14ac:dyDescent="0.2">
      <c r="A11" s="160">
        <f>+Andmed!B52</f>
        <v>12</v>
      </c>
      <c r="B11" s="161" t="str">
        <f>+Andmed!C52</f>
        <v>Harju Elekter Elektrotehnika AS</v>
      </c>
      <c r="C11" s="162">
        <f>+Andmed!D52</f>
        <v>0</v>
      </c>
      <c r="D11" s="163">
        <f t="shared" si="0"/>
        <v>1</v>
      </c>
      <c r="E11" s="162">
        <f>+Andmed!F52</f>
        <v>339</v>
      </c>
      <c r="F11" s="163">
        <f t="shared" si="1"/>
        <v>7</v>
      </c>
      <c r="G11" s="162">
        <f>+Andmed!H52</f>
        <v>316</v>
      </c>
      <c r="H11" s="163">
        <f t="shared" si="2"/>
        <v>10</v>
      </c>
      <c r="I11" s="164">
        <f>+Andmed!J52</f>
        <v>311</v>
      </c>
      <c r="J11" s="163">
        <f t="shared" si="3"/>
        <v>9</v>
      </c>
      <c r="K11" s="164">
        <f>+I11+E11+G11</f>
        <v>966</v>
      </c>
      <c r="L11" s="163">
        <f t="shared" si="4"/>
        <v>9</v>
      </c>
    </row>
    <row r="12" spans="1:12" ht="32.25" customHeight="1" x14ac:dyDescent="0.2">
      <c r="A12" s="160">
        <f>+Andmed!B50</f>
        <v>7</v>
      </c>
      <c r="B12" s="161" t="str">
        <f>+Andmed!C50</f>
        <v>Elero AS II</v>
      </c>
      <c r="C12" s="162">
        <f>+Andmed!D50</f>
        <v>0</v>
      </c>
      <c r="D12" s="163">
        <f t="shared" si="0"/>
        <v>1</v>
      </c>
      <c r="E12" s="162">
        <f>+Andmed!F50</f>
        <v>284</v>
      </c>
      <c r="F12" s="163">
        <f t="shared" si="1"/>
        <v>10</v>
      </c>
      <c r="G12" s="162">
        <f>+Andmed!H50</f>
        <v>342</v>
      </c>
      <c r="H12" s="163">
        <f t="shared" si="2"/>
        <v>7</v>
      </c>
      <c r="I12" s="164">
        <f>+Andmed!J50</f>
        <v>303</v>
      </c>
      <c r="J12" s="163">
        <f t="shared" si="3"/>
        <v>10</v>
      </c>
      <c r="K12" s="164">
        <f>+I12+E12+G12</f>
        <v>929</v>
      </c>
      <c r="L12" s="163">
        <f t="shared" si="4"/>
        <v>10</v>
      </c>
    </row>
    <row r="13" spans="1:12" ht="32.25" customHeight="1" x14ac:dyDescent="0.2">
      <c r="A13" s="160">
        <f>+Andmed!B48</f>
        <v>9</v>
      </c>
      <c r="B13" s="161" t="str">
        <f>+Andmed!C48</f>
        <v>Leonhard Weiss Energy AS II</v>
      </c>
      <c r="C13" s="162">
        <f>+Andmed!D48</f>
        <v>0</v>
      </c>
      <c r="D13" s="163">
        <f t="shared" si="0"/>
        <v>1</v>
      </c>
      <c r="E13" s="162">
        <f>+Andmed!F48</f>
        <v>248</v>
      </c>
      <c r="F13" s="163">
        <f t="shared" si="1"/>
        <v>11</v>
      </c>
      <c r="G13" s="162">
        <f>+Andmed!H48</f>
        <v>308</v>
      </c>
      <c r="H13" s="163">
        <f t="shared" si="2"/>
        <v>11</v>
      </c>
      <c r="I13" s="164">
        <f>+Andmed!J48</f>
        <v>256</v>
      </c>
      <c r="J13" s="163">
        <f t="shared" si="3"/>
        <v>11</v>
      </c>
      <c r="K13" s="164">
        <f>+I13+E13+G13</f>
        <v>812</v>
      </c>
      <c r="L13" s="163">
        <f t="shared" si="4"/>
        <v>11</v>
      </c>
    </row>
    <row r="14" spans="1:12" ht="32.25" customHeight="1" x14ac:dyDescent="0.2">
      <c r="A14" s="110">
        <f>+Andmed!B54</f>
        <v>0</v>
      </c>
      <c r="B14" s="121">
        <f>+Andmed!C54</f>
        <v>0</v>
      </c>
      <c r="C14" s="113">
        <f>+Andmed!D54</f>
        <v>0</v>
      </c>
      <c r="D14" s="124">
        <f t="shared" si="0"/>
        <v>1</v>
      </c>
      <c r="E14" s="123">
        <f>+Andmed!F54</f>
        <v>0</v>
      </c>
      <c r="F14" s="125">
        <f t="shared" si="1"/>
        <v>12</v>
      </c>
      <c r="G14" s="123">
        <f>+Andmed!H54</f>
        <v>0</v>
      </c>
      <c r="H14" s="125">
        <f t="shared" si="2"/>
        <v>12</v>
      </c>
      <c r="I14" s="112">
        <f>+Andmed!J54</f>
        <v>0</v>
      </c>
      <c r="J14" s="125">
        <f t="shared" si="3"/>
        <v>12</v>
      </c>
      <c r="K14" s="112">
        <f>+I14+G14+E14</f>
        <v>0</v>
      </c>
      <c r="L14" s="125">
        <f t="shared" si="4"/>
        <v>12</v>
      </c>
    </row>
  </sheetData>
  <autoFilter ref="A1:L1" xr:uid="{45E16498-8A8C-4B23-8E50-11869C084BA8}">
    <sortState xmlns:xlrd2="http://schemas.microsoft.com/office/spreadsheetml/2017/richdata2" ref="A4:L14">
      <sortCondition ref="L1"/>
    </sortState>
  </autoFilter>
  <sortState xmlns:xlrd2="http://schemas.microsoft.com/office/spreadsheetml/2017/richdata2" ref="A3:L10">
    <sortCondition ref="L3:L10"/>
  </sortState>
  <mergeCells count="10">
    <mergeCell ref="I1:I2"/>
    <mergeCell ref="K1:K2"/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1:D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:F14 H1:H14 G1:H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:J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:F14 H1:H14 G1:H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:L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abSelected="1" topLeftCell="A25" workbookViewId="0">
      <selection activeCell="K14" sqref="K14"/>
    </sheetView>
  </sheetViews>
  <sheetFormatPr defaultRowHeight="12.75" x14ac:dyDescent="0.2"/>
  <cols>
    <col min="1" max="1" width="28.140625" bestFit="1" customWidth="1"/>
    <col min="9" max="9" width="10" customWidth="1"/>
  </cols>
  <sheetData>
    <row r="1" spans="1:11" ht="18.75" customHeight="1" x14ac:dyDescent="0.2">
      <c r="A1" s="313" t="s">
        <v>0</v>
      </c>
      <c r="B1" s="331" t="s">
        <v>62</v>
      </c>
      <c r="C1" s="348" t="s">
        <v>65</v>
      </c>
      <c r="D1" s="313" t="s">
        <v>6</v>
      </c>
      <c r="E1" s="315" t="s">
        <v>65</v>
      </c>
      <c r="F1" s="313" t="s">
        <v>7</v>
      </c>
      <c r="G1" s="315" t="s">
        <v>65</v>
      </c>
      <c r="H1" s="313" t="s">
        <v>82</v>
      </c>
      <c r="I1" s="391" t="s">
        <v>64</v>
      </c>
      <c r="J1" s="315" t="s">
        <v>65</v>
      </c>
      <c r="K1" s="313" t="s">
        <v>10</v>
      </c>
    </row>
    <row r="2" spans="1:11" ht="18.75" customHeight="1" x14ac:dyDescent="0.2">
      <c r="A2" s="335"/>
      <c r="B2" s="371"/>
      <c r="C2" s="405"/>
      <c r="D2" s="335"/>
      <c r="E2" s="406"/>
      <c r="F2" s="335"/>
      <c r="G2" s="406"/>
      <c r="H2" s="335"/>
      <c r="I2" s="407"/>
      <c r="J2" s="406"/>
      <c r="K2" s="335"/>
    </row>
    <row r="3" spans="1:11" ht="18.75" x14ac:dyDescent="0.3">
      <c r="A3" s="30" t="str">
        <f>+Andmed!Y4</f>
        <v>Mihkel Mahlapuu</v>
      </c>
      <c r="B3" s="118">
        <f>+Andmed!Z4</f>
        <v>0</v>
      </c>
      <c r="C3" s="115" t="e">
        <f>+Andmed!AA4</f>
        <v>#N/A</v>
      </c>
      <c r="D3" s="117">
        <f>+Andmed!AB4</f>
        <v>123</v>
      </c>
      <c r="E3" s="117">
        <f>+Andmed!AC4</f>
        <v>9</v>
      </c>
      <c r="F3" s="117">
        <f>+Andmed!AD4</f>
        <v>132</v>
      </c>
      <c r="G3" s="117">
        <f>+Andmed!AE4</f>
        <v>10</v>
      </c>
      <c r="H3" s="117">
        <f>+Andmed!AF4</f>
        <v>134</v>
      </c>
      <c r="I3" s="117">
        <f>+Andmed!AG4</f>
        <v>389</v>
      </c>
      <c r="J3" s="116">
        <f t="shared" ref="J3:J38" si="0">+RANK(I3,I$3:I$38)</f>
        <v>10</v>
      </c>
      <c r="K3" s="126">
        <f>+Andmed!AI4</f>
        <v>134</v>
      </c>
    </row>
    <row r="4" spans="1:11" ht="18.75" x14ac:dyDescent="0.3">
      <c r="A4" s="30" t="str">
        <f>+Andmed!Y24</f>
        <v>Ahto Pärnamets</v>
      </c>
      <c r="B4" s="118">
        <f>+Andmed!Z24</f>
        <v>0</v>
      </c>
      <c r="C4" s="115" t="e">
        <f>+Andmed!AA24</f>
        <v>#N/A</v>
      </c>
      <c r="D4" s="117">
        <f>+Andmed!AB24</f>
        <v>103</v>
      </c>
      <c r="E4" s="117">
        <f>+Andmed!AC24</f>
        <v>25</v>
      </c>
      <c r="F4" s="117">
        <f>+Andmed!AD24</f>
        <v>134</v>
      </c>
      <c r="G4" s="117">
        <f>+Andmed!AE24</f>
        <v>8</v>
      </c>
      <c r="H4" s="117">
        <f>+Andmed!AF24</f>
        <v>136</v>
      </c>
      <c r="I4" s="117">
        <f>+Andmed!AG24</f>
        <v>373</v>
      </c>
      <c r="J4" s="116">
        <f t="shared" si="0"/>
        <v>13</v>
      </c>
      <c r="K4" s="126">
        <f>+Andmed!AI24</f>
        <v>136</v>
      </c>
    </row>
    <row r="5" spans="1:11" ht="18.75" x14ac:dyDescent="0.3">
      <c r="A5" s="30" t="str">
        <f>+Andmed!Y8</f>
        <v>Reijo Tamm</v>
      </c>
      <c r="B5" s="118">
        <f>+Andmed!Z8</f>
        <v>0</v>
      </c>
      <c r="C5" s="115" t="e">
        <f>+Andmed!AA8</f>
        <v>#N/A</v>
      </c>
      <c r="D5" s="117">
        <f>+Andmed!AB8</f>
        <v>157</v>
      </c>
      <c r="E5" s="117">
        <f>+Andmed!AC8</f>
        <v>1</v>
      </c>
      <c r="F5" s="117">
        <f>+Andmed!AD8</f>
        <v>152</v>
      </c>
      <c r="G5" s="117">
        <f>+Andmed!AE8</f>
        <v>4</v>
      </c>
      <c r="H5" s="117">
        <f>+Andmed!AF8</f>
        <v>139</v>
      </c>
      <c r="I5" s="117">
        <f>+Andmed!AG8</f>
        <v>448</v>
      </c>
      <c r="J5" s="116">
        <f t="shared" si="0"/>
        <v>5</v>
      </c>
      <c r="K5" s="126">
        <f>+Andmed!AI8</f>
        <v>157</v>
      </c>
    </row>
    <row r="6" spans="1:11" ht="18.75" x14ac:dyDescent="0.3">
      <c r="A6" s="30" t="str">
        <f>+Andmed!Y7</f>
        <v>Andres Meresmaa</v>
      </c>
      <c r="B6" s="118">
        <f>+Andmed!Z7</f>
        <v>0</v>
      </c>
      <c r="C6" s="115" t="e">
        <f>+Andmed!AA7</f>
        <v>#N/A</v>
      </c>
      <c r="D6" s="117">
        <f>+Andmed!AB7</f>
        <v>114</v>
      </c>
      <c r="E6" s="117">
        <f>+Andmed!AC7</f>
        <v>15</v>
      </c>
      <c r="F6" s="117">
        <f>+Andmed!AD7</f>
        <v>100</v>
      </c>
      <c r="G6" s="117">
        <f>+Andmed!AE7</f>
        <v>28</v>
      </c>
      <c r="H6" s="117">
        <f>+Andmed!AF7</f>
        <v>134</v>
      </c>
      <c r="I6" s="117">
        <f>+Andmed!AG7</f>
        <v>348</v>
      </c>
      <c r="J6" s="116">
        <f t="shared" si="0"/>
        <v>20</v>
      </c>
      <c r="K6" s="126">
        <f>+Andmed!AI7</f>
        <v>134</v>
      </c>
    </row>
    <row r="7" spans="1:11" ht="18.75" x14ac:dyDescent="0.3">
      <c r="A7" s="30" t="str">
        <f>+Andmed!Y13</f>
        <v>Teet Tähepõld</v>
      </c>
      <c r="B7" s="118">
        <f>+Andmed!Z13</f>
        <v>0</v>
      </c>
      <c r="C7" s="115" t="e">
        <f>+Andmed!AA13</f>
        <v>#N/A</v>
      </c>
      <c r="D7" s="117">
        <f>+Andmed!AB13</f>
        <v>139</v>
      </c>
      <c r="E7" s="117">
        <f>+Andmed!AC13</f>
        <v>6</v>
      </c>
      <c r="F7" s="117">
        <f>+Andmed!AD13</f>
        <v>120</v>
      </c>
      <c r="G7" s="117">
        <f>+Andmed!AE13</f>
        <v>18</v>
      </c>
      <c r="H7" s="117">
        <f>+Andmed!AF13</f>
        <v>142</v>
      </c>
      <c r="I7" s="117">
        <f>+Andmed!AG13</f>
        <v>401</v>
      </c>
      <c r="J7" s="116">
        <f t="shared" si="0"/>
        <v>9</v>
      </c>
      <c r="K7" s="126">
        <f>+Andmed!AI13</f>
        <v>142</v>
      </c>
    </row>
    <row r="8" spans="1:11" ht="18.75" x14ac:dyDescent="0.3">
      <c r="A8" s="30" t="str">
        <f>+Andmed!Y26</f>
        <v>Roman Bõstrov</v>
      </c>
      <c r="B8" s="409">
        <f>+Andmed!Z26</f>
        <v>0</v>
      </c>
      <c r="C8" s="410" t="e">
        <f>+Andmed!AA26</f>
        <v>#N/A</v>
      </c>
      <c r="D8" s="411">
        <f>+Andmed!AB26</f>
        <v>75</v>
      </c>
      <c r="E8" s="411">
        <f>+Andmed!AC26</f>
        <v>32</v>
      </c>
      <c r="F8" s="411">
        <f>+Andmed!AD26</f>
        <v>102</v>
      </c>
      <c r="G8" s="411">
        <f>+Andmed!AE26</f>
        <v>25</v>
      </c>
      <c r="H8" s="411">
        <f>+Andmed!AF26</f>
        <v>91</v>
      </c>
      <c r="I8" s="411">
        <f>+Andmed!AG26</f>
        <v>268</v>
      </c>
      <c r="J8" s="116">
        <f t="shared" si="0"/>
        <v>30</v>
      </c>
      <c r="K8" s="126">
        <f>+Andmed!AI26</f>
        <v>102</v>
      </c>
    </row>
    <row r="9" spans="1:11" ht="18.75" x14ac:dyDescent="0.3">
      <c r="A9" s="30" t="str">
        <f>+Andmed!Y25</f>
        <v>Aleksandr Jakovlev</v>
      </c>
      <c r="B9" s="118">
        <f>+Andmed!Z25</f>
        <v>0</v>
      </c>
      <c r="C9" s="115" t="e">
        <f>+Andmed!AA25</f>
        <v>#N/A</v>
      </c>
      <c r="D9" s="117">
        <f>+Andmed!AB25</f>
        <v>106</v>
      </c>
      <c r="E9" s="117">
        <f>+Andmed!AC25</f>
        <v>22</v>
      </c>
      <c r="F9" s="117">
        <f>+Andmed!AD25</f>
        <v>106</v>
      </c>
      <c r="G9" s="117">
        <f>+Andmed!AE25</f>
        <v>23</v>
      </c>
      <c r="H9" s="117">
        <f>+Andmed!AF25</f>
        <v>76</v>
      </c>
      <c r="I9" s="117">
        <f>+Andmed!AG25</f>
        <v>288</v>
      </c>
      <c r="J9" s="116">
        <f t="shared" si="0"/>
        <v>26</v>
      </c>
      <c r="K9" s="126">
        <f>+Andmed!AI25</f>
        <v>106</v>
      </c>
    </row>
    <row r="10" spans="1:11" ht="18.75" x14ac:dyDescent="0.3">
      <c r="A10" s="30" t="str">
        <f>+Andmed!Y6</f>
        <v>Tarmo Roth</v>
      </c>
      <c r="B10" s="118">
        <f>+Andmed!Z6</f>
        <v>0</v>
      </c>
      <c r="C10" s="115" t="e">
        <f>+Andmed!AA6</f>
        <v>#N/A</v>
      </c>
      <c r="D10" s="117">
        <f>+Andmed!AB6</f>
        <v>108</v>
      </c>
      <c r="E10" s="117">
        <f>+Andmed!AC6</f>
        <v>20</v>
      </c>
      <c r="F10" s="117">
        <f>+Andmed!AD6</f>
        <v>145</v>
      </c>
      <c r="G10" s="117">
        <f>+Andmed!AE6</f>
        <v>5</v>
      </c>
      <c r="H10" s="117">
        <f>+Andmed!AF6</f>
        <v>124</v>
      </c>
      <c r="I10" s="117">
        <f>+Andmed!AG6</f>
        <v>377</v>
      </c>
      <c r="J10" s="116">
        <f t="shared" si="0"/>
        <v>11</v>
      </c>
      <c r="K10" s="126">
        <f>+Andmed!AI6</f>
        <v>145</v>
      </c>
    </row>
    <row r="11" spans="1:11" ht="18.75" x14ac:dyDescent="0.3">
      <c r="A11" s="129" t="str">
        <f>+Andmed!Y19</f>
        <v>Marit Rae</v>
      </c>
      <c r="B11" s="149">
        <f>+Andmed!Z19</f>
        <v>0</v>
      </c>
      <c r="C11" s="150" t="e">
        <f>+Andmed!AA19</f>
        <v>#N/A</v>
      </c>
      <c r="D11" s="151">
        <f>+Andmed!AB19</f>
        <v>75</v>
      </c>
      <c r="E11" s="151">
        <f>+Andmed!AC19</f>
        <v>32</v>
      </c>
      <c r="F11" s="151">
        <f>+Andmed!AD19</f>
        <v>102</v>
      </c>
      <c r="G11" s="151">
        <f>+Andmed!AE19</f>
        <v>25</v>
      </c>
      <c r="H11" s="151">
        <f>+Andmed!AF19</f>
        <v>82</v>
      </c>
      <c r="I11" s="151">
        <f>+Andmed!AG19</f>
        <v>259</v>
      </c>
      <c r="J11" s="116">
        <f t="shared" si="0"/>
        <v>31</v>
      </c>
      <c r="K11" s="126">
        <f>+Andmed!AI19</f>
        <v>102</v>
      </c>
    </row>
    <row r="12" spans="1:11" ht="18.75" x14ac:dyDescent="0.3">
      <c r="A12" s="30" t="str">
        <f>+Andmed!Y20</f>
        <v>Ranno Kivistik</v>
      </c>
      <c r="B12" s="118">
        <f>+Andmed!Z20</f>
        <v>0</v>
      </c>
      <c r="C12" s="115" t="e">
        <f>+Andmed!AA20</f>
        <v>#N/A</v>
      </c>
      <c r="D12" s="117">
        <f>+Andmed!AB20</f>
        <v>82</v>
      </c>
      <c r="E12" s="117">
        <f>+Andmed!AC20</f>
        <v>31</v>
      </c>
      <c r="F12" s="117">
        <f>+Andmed!AD20</f>
        <v>102</v>
      </c>
      <c r="G12" s="117">
        <f>+Andmed!AE20</f>
        <v>25</v>
      </c>
      <c r="H12" s="117">
        <f>+Andmed!AF20</f>
        <v>68</v>
      </c>
      <c r="I12" s="117">
        <f>+Andmed!AG20</f>
        <v>252</v>
      </c>
      <c r="J12" s="116">
        <f t="shared" si="0"/>
        <v>33</v>
      </c>
      <c r="K12" s="126">
        <f>+Andmed!AI20</f>
        <v>102</v>
      </c>
    </row>
    <row r="13" spans="1:11" ht="18.75" x14ac:dyDescent="0.3">
      <c r="A13" s="30" t="str">
        <f>+Andmed!Y12</f>
        <v>Krister Peetmaa</v>
      </c>
      <c r="B13" s="118">
        <f>+Andmed!Z12</f>
        <v>0</v>
      </c>
      <c r="C13" s="115" t="e">
        <f>+Andmed!AA12</f>
        <v>#N/A</v>
      </c>
      <c r="D13" s="117">
        <f>+Andmed!AB12</f>
        <v>98</v>
      </c>
      <c r="E13" s="117">
        <f>+Andmed!AC12</f>
        <v>26</v>
      </c>
      <c r="F13" s="117">
        <f>+Andmed!AD12</f>
        <v>129</v>
      </c>
      <c r="G13" s="117">
        <f>+Andmed!AE12</f>
        <v>12</v>
      </c>
      <c r="H13" s="117">
        <f>+Andmed!AF12</f>
        <v>132</v>
      </c>
      <c r="I13" s="117">
        <f>+Andmed!AG12</f>
        <v>359</v>
      </c>
      <c r="J13" s="116">
        <f t="shared" si="0"/>
        <v>18</v>
      </c>
      <c r="K13" s="126">
        <f>+Andmed!AI12</f>
        <v>132</v>
      </c>
    </row>
    <row r="14" spans="1:11" ht="18.75" x14ac:dyDescent="0.3">
      <c r="A14" s="129" t="str">
        <f>+Andmed!Y14</f>
        <v>Merle Peetmaa</v>
      </c>
      <c r="B14" s="149">
        <f>+Andmed!Z14</f>
        <v>0</v>
      </c>
      <c r="C14" s="150" t="e">
        <f>+Andmed!AA14</f>
        <v>#N/A</v>
      </c>
      <c r="D14" s="151">
        <f>+Andmed!AB14</f>
        <v>110</v>
      </c>
      <c r="E14" s="151">
        <f>+Andmed!AC14</f>
        <v>18</v>
      </c>
      <c r="F14" s="151">
        <f>+Andmed!AD14</f>
        <v>123</v>
      </c>
      <c r="G14" s="151">
        <f>+Andmed!AE14</f>
        <v>15</v>
      </c>
      <c r="H14" s="151">
        <f>+Andmed!AF14</f>
        <v>142</v>
      </c>
      <c r="I14" s="151">
        <f>+Andmed!AG14</f>
        <v>375</v>
      </c>
      <c r="J14" s="116">
        <f t="shared" si="0"/>
        <v>12</v>
      </c>
      <c r="K14" s="408">
        <f>+Andmed!AI14</f>
        <v>142</v>
      </c>
    </row>
    <row r="15" spans="1:11" ht="18.75" x14ac:dyDescent="0.3">
      <c r="A15" s="30" t="str">
        <f>+Andmed!Y23</f>
        <v>Koit Kaup</v>
      </c>
      <c r="B15" s="118">
        <f>+Andmed!Z23</f>
        <v>0</v>
      </c>
      <c r="C15" s="115" t="e">
        <f>+Andmed!AA23</f>
        <v>#N/A</v>
      </c>
      <c r="D15" s="117">
        <f>+Andmed!AB23</f>
        <v>91</v>
      </c>
      <c r="E15" s="117">
        <f>+Andmed!AC23</f>
        <v>28</v>
      </c>
      <c r="F15" s="117">
        <f>+Andmed!AD23</f>
        <v>78</v>
      </c>
      <c r="G15" s="117">
        <f>+Andmed!AE23</f>
        <v>31</v>
      </c>
      <c r="H15" s="117">
        <f>+Andmed!AF23</f>
        <v>102</v>
      </c>
      <c r="I15" s="117">
        <f>+Andmed!AG23</f>
        <v>271</v>
      </c>
      <c r="J15" s="116">
        <f t="shared" si="0"/>
        <v>29</v>
      </c>
      <c r="K15" s="126">
        <f>+Andmed!AI23</f>
        <v>102</v>
      </c>
    </row>
    <row r="16" spans="1:11" ht="18.75" x14ac:dyDescent="0.3">
      <c r="A16" s="30" t="str">
        <f>+Andmed!Y3</f>
        <v>Taiko Juga</v>
      </c>
      <c r="B16" s="118">
        <f>+Andmed!Z3</f>
        <v>0</v>
      </c>
      <c r="C16" s="115" t="e">
        <f>+Andmed!AA3</f>
        <v>#N/A</v>
      </c>
      <c r="D16" s="117">
        <f>+Andmed!AB3</f>
        <v>155</v>
      </c>
      <c r="E16" s="117">
        <f>+Andmed!AC3</f>
        <v>2</v>
      </c>
      <c r="F16" s="117">
        <f>+Andmed!AD3</f>
        <v>124</v>
      </c>
      <c r="G16" s="117">
        <f>+Andmed!AE3</f>
        <v>14</v>
      </c>
      <c r="H16" s="117">
        <f>+Andmed!AF3</f>
        <v>136</v>
      </c>
      <c r="I16" s="117">
        <f>+Andmed!AG3</f>
        <v>415</v>
      </c>
      <c r="J16" s="116">
        <f t="shared" si="0"/>
        <v>7</v>
      </c>
      <c r="K16" s="126">
        <f>+Andmed!AI3</f>
        <v>155</v>
      </c>
    </row>
    <row r="17" spans="1:11" ht="18.75" x14ac:dyDescent="0.3">
      <c r="A17" s="129" t="str">
        <f>+Andmed!Y30</f>
        <v>Kadri Kaaret</v>
      </c>
      <c r="B17" s="149">
        <f>+Andmed!Z30</f>
        <v>0</v>
      </c>
      <c r="C17" s="150" t="e">
        <f>+Andmed!AA30</f>
        <v>#N/A</v>
      </c>
      <c r="D17" s="151">
        <f>+Andmed!AB30</f>
        <v>95</v>
      </c>
      <c r="E17" s="151">
        <f>+Andmed!AC30</f>
        <v>27</v>
      </c>
      <c r="F17" s="151">
        <f>+Andmed!AD30</f>
        <v>70</v>
      </c>
      <c r="G17" s="151">
        <f>+Andmed!AE30</f>
        <v>33</v>
      </c>
      <c r="H17" s="151">
        <f>+Andmed!AF30</f>
        <v>117</v>
      </c>
      <c r="I17" s="151">
        <f>+Andmed!AG30</f>
        <v>282</v>
      </c>
      <c r="J17" s="116">
        <f t="shared" si="0"/>
        <v>28</v>
      </c>
      <c r="K17" s="126">
        <f>+Andmed!AI30</f>
        <v>117</v>
      </c>
    </row>
    <row r="18" spans="1:11" ht="18.75" x14ac:dyDescent="0.3">
      <c r="A18" s="30" t="str">
        <f>+Andmed!Y31</f>
        <v>Vitali Sorokin</v>
      </c>
      <c r="B18" s="118">
        <f>+Andmed!Z31</f>
        <v>0</v>
      </c>
      <c r="C18" s="115" t="e">
        <f>+Andmed!AA31</f>
        <v>#N/A</v>
      </c>
      <c r="D18" s="117">
        <f>+Andmed!AB31</f>
        <v>130</v>
      </c>
      <c r="E18" s="117">
        <f>+Andmed!AC31</f>
        <v>8</v>
      </c>
      <c r="F18" s="117">
        <f>+Andmed!AD31</f>
        <v>126</v>
      </c>
      <c r="G18" s="117">
        <f>+Andmed!AE31</f>
        <v>13</v>
      </c>
      <c r="H18" s="117">
        <f>+Andmed!AF31</f>
        <v>116</v>
      </c>
      <c r="I18" s="117">
        <f>+Andmed!AG31</f>
        <v>372</v>
      </c>
      <c r="J18" s="116">
        <f t="shared" si="0"/>
        <v>14</v>
      </c>
      <c r="K18" s="126">
        <f>+Andmed!AI31</f>
        <v>130</v>
      </c>
    </row>
    <row r="19" spans="1:11" ht="18.75" x14ac:dyDescent="0.3">
      <c r="A19" s="30" t="str">
        <f>+Andmed!Y32</f>
        <v>Alan-Skiip Küttim</v>
      </c>
      <c r="B19" s="409">
        <f>+Andmed!Z32</f>
        <v>0</v>
      </c>
      <c r="C19" s="410" t="e">
        <f>+Andmed!AA32</f>
        <v>#N/A</v>
      </c>
      <c r="D19" s="411">
        <f>+Andmed!AB32</f>
        <v>114</v>
      </c>
      <c r="E19" s="411">
        <f>+Andmed!AC32</f>
        <v>15</v>
      </c>
      <c r="F19" s="411">
        <f>+Andmed!AD32</f>
        <v>120</v>
      </c>
      <c r="G19" s="411">
        <f>+Andmed!AE32</f>
        <v>18</v>
      </c>
      <c r="H19" s="411">
        <f>+Andmed!AF32</f>
        <v>78</v>
      </c>
      <c r="I19" s="411">
        <f>+Andmed!AG32</f>
        <v>312</v>
      </c>
      <c r="J19" s="116">
        <f t="shared" si="0"/>
        <v>24</v>
      </c>
      <c r="K19" s="126">
        <f>+Andmed!AI32</f>
        <v>120</v>
      </c>
    </row>
    <row r="20" spans="1:11" ht="18.75" x14ac:dyDescent="0.3">
      <c r="A20" s="129" t="str">
        <f>+Andmed!Y15</f>
        <v>Triin Ärsis</v>
      </c>
      <c r="B20" s="149">
        <f>+Andmed!Z15</f>
        <v>0</v>
      </c>
      <c r="C20" s="150" t="e">
        <f>+Andmed!AA15</f>
        <v>#N/A</v>
      </c>
      <c r="D20" s="151">
        <f>+Andmed!AB15</f>
        <v>104</v>
      </c>
      <c r="E20" s="151">
        <f>+Andmed!AC15</f>
        <v>24</v>
      </c>
      <c r="F20" s="151">
        <f>+Andmed!AD15</f>
        <v>107</v>
      </c>
      <c r="G20" s="151">
        <f>+Andmed!AE15</f>
        <v>21</v>
      </c>
      <c r="H20" s="151">
        <f>+Andmed!AF15</f>
        <v>113</v>
      </c>
      <c r="I20" s="151">
        <f>+Andmed!AG15</f>
        <v>324</v>
      </c>
      <c r="J20" s="116">
        <f t="shared" si="0"/>
        <v>22</v>
      </c>
      <c r="K20" s="126">
        <f>+Andmed!AI15</f>
        <v>113</v>
      </c>
    </row>
    <row r="21" spans="1:11" ht="18.75" x14ac:dyDescent="0.3">
      <c r="A21" s="30" t="str">
        <f>+Andmed!Y16</f>
        <v>Tõnis Aruste</v>
      </c>
      <c r="B21" s="118">
        <f>+Andmed!Z16</f>
        <v>0</v>
      </c>
      <c r="C21" s="115" t="e">
        <f>+Andmed!AA16</f>
        <v>#N/A</v>
      </c>
      <c r="D21" s="117">
        <f>+Andmed!AB16</f>
        <v>107</v>
      </c>
      <c r="E21" s="117">
        <f>+Andmed!AC16</f>
        <v>21</v>
      </c>
      <c r="F21" s="117">
        <f>+Andmed!AD16</f>
        <v>94</v>
      </c>
      <c r="G21" s="117">
        <f>+Andmed!AE16</f>
        <v>30</v>
      </c>
      <c r="H21" s="117">
        <f>+Andmed!AF16</f>
        <v>86</v>
      </c>
      <c r="I21" s="117">
        <f>+Andmed!AG16</f>
        <v>287</v>
      </c>
      <c r="J21" s="116">
        <f t="shared" si="0"/>
        <v>27</v>
      </c>
      <c r="K21" s="126">
        <f>+Andmed!AI16</f>
        <v>107</v>
      </c>
    </row>
    <row r="22" spans="1:11" ht="18.75" x14ac:dyDescent="0.3">
      <c r="A22" s="30" t="str">
        <f>+Andmed!Y21</f>
        <v>Markel Puusep</v>
      </c>
      <c r="B22" s="409">
        <f>+Andmed!Z21</f>
        <v>0</v>
      </c>
      <c r="C22" s="410" t="e">
        <f>+Andmed!AA21</f>
        <v>#N/A</v>
      </c>
      <c r="D22" s="411">
        <f>+Andmed!AB21</f>
        <v>140</v>
      </c>
      <c r="E22" s="411">
        <f>+Andmed!AC21</f>
        <v>5</v>
      </c>
      <c r="F22" s="411">
        <f>+Andmed!AD21</f>
        <v>178</v>
      </c>
      <c r="G22" s="411">
        <f>+Andmed!AE21</f>
        <v>3</v>
      </c>
      <c r="H22" s="411">
        <f>+Andmed!AF21</f>
        <v>151</v>
      </c>
      <c r="I22" s="411">
        <f>+Andmed!AG21</f>
        <v>469</v>
      </c>
      <c r="J22" s="116">
        <f t="shared" si="0"/>
        <v>3</v>
      </c>
      <c r="K22" s="412">
        <f>+Andmed!AI21</f>
        <v>178</v>
      </c>
    </row>
    <row r="23" spans="1:11" ht="18.75" x14ac:dyDescent="0.3">
      <c r="A23" s="30" t="str">
        <f>+Andmed!Y18</f>
        <v>Karl Kürsa</v>
      </c>
      <c r="B23" s="118">
        <f>+Andmed!Z18</f>
        <v>0</v>
      </c>
      <c r="C23" s="115" t="e">
        <f>+Andmed!AA18</f>
        <v>#N/A</v>
      </c>
      <c r="D23" s="117">
        <f>+Andmed!AB18</f>
        <v>91</v>
      </c>
      <c r="E23" s="117">
        <f>+Andmed!AC18</f>
        <v>28</v>
      </c>
      <c r="F23" s="117">
        <f>+Andmed!AD18</f>
        <v>104</v>
      </c>
      <c r="G23" s="117">
        <f>+Andmed!AE18</f>
        <v>24</v>
      </c>
      <c r="H23" s="117">
        <f>+Andmed!AF18</f>
        <v>106</v>
      </c>
      <c r="I23" s="117">
        <f>+Andmed!AG18</f>
        <v>301</v>
      </c>
      <c r="J23" s="116">
        <f t="shared" si="0"/>
        <v>25</v>
      </c>
      <c r="K23" s="126">
        <f>+Andmed!AI18</f>
        <v>106</v>
      </c>
    </row>
    <row r="24" spans="1:11" ht="18.75" x14ac:dyDescent="0.3">
      <c r="A24" s="30" t="str">
        <f>+Andmed!Y5</f>
        <v>Tiit Kadak</v>
      </c>
      <c r="B24" s="118">
        <f>+Andmed!Z5</f>
        <v>0</v>
      </c>
      <c r="C24" s="115" t="e">
        <f>+Andmed!AA5</f>
        <v>#N/A</v>
      </c>
      <c r="D24" s="117">
        <f>+Andmed!AB5</f>
        <v>120</v>
      </c>
      <c r="E24" s="117">
        <f>+Andmed!AC5</f>
        <v>12</v>
      </c>
      <c r="F24" s="117">
        <f>+Andmed!AD5</f>
        <v>130</v>
      </c>
      <c r="G24" s="117">
        <f>+Andmed!AE5</f>
        <v>11</v>
      </c>
      <c r="H24" s="117">
        <f>+Andmed!AF5</f>
        <v>119</v>
      </c>
      <c r="I24" s="117">
        <f>+Andmed!AG5</f>
        <v>369</v>
      </c>
      <c r="J24" s="116">
        <f t="shared" si="0"/>
        <v>15</v>
      </c>
      <c r="K24" s="126">
        <f>+Andmed!AI5</f>
        <v>130</v>
      </c>
    </row>
    <row r="25" spans="1:11" ht="18.75" x14ac:dyDescent="0.3">
      <c r="A25" s="30" t="str">
        <f>+Andmed!Y17</f>
        <v>Anti Roots</v>
      </c>
      <c r="B25" s="118">
        <f>+Andmed!Z17</f>
        <v>0</v>
      </c>
      <c r="C25" s="115" t="e">
        <f>+Andmed!AA17</f>
        <v>#N/A</v>
      </c>
      <c r="D25" s="117">
        <f>+Andmed!AB17</f>
        <v>114</v>
      </c>
      <c r="E25" s="117">
        <f>+Andmed!AC17</f>
        <v>15</v>
      </c>
      <c r="F25" s="117">
        <f>+Andmed!AD17</f>
        <v>135</v>
      </c>
      <c r="G25" s="117">
        <f>+Andmed!AE17</f>
        <v>7</v>
      </c>
      <c r="H25" s="117">
        <f>+Andmed!AF17</f>
        <v>113</v>
      </c>
      <c r="I25" s="117">
        <f>+Andmed!AG17</f>
        <v>362</v>
      </c>
      <c r="J25" s="116">
        <f t="shared" si="0"/>
        <v>17</v>
      </c>
      <c r="K25" s="126">
        <f>+Andmed!AI17</f>
        <v>135</v>
      </c>
    </row>
    <row r="26" spans="1:11" ht="18.75" x14ac:dyDescent="0.3">
      <c r="A26" s="129" t="str">
        <f>+Andmed!Y22</f>
        <v>Margit Puusep</v>
      </c>
      <c r="B26" s="149">
        <f>+Andmed!Z22</f>
        <v>0</v>
      </c>
      <c r="C26" s="150" t="e">
        <f>+Andmed!AA22</f>
        <v>#N/A</v>
      </c>
      <c r="D26" s="151">
        <f>+Andmed!AB22</f>
        <v>110</v>
      </c>
      <c r="E26" s="151">
        <f>+Andmed!AC22</f>
        <v>18</v>
      </c>
      <c r="F26" s="151">
        <f>+Andmed!AD22</f>
        <v>122</v>
      </c>
      <c r="G26" s="151">
        <f>+Andmed!AE22</f>
        <v>16</v>
      </c>
      <c r="H26" s="151">
        <f>+Andmed!AF22</f>
        <v>88</v>
      </c>
      <c r="I26" s="151">
        <f>+Andmed!AG22</f>
        <v>320</v>
      </c>
      <c r="J26" s="116">
        <f t="shared" si="0"/>
        <v>23</v>
      </c>
      <c r="K26" s="126">
        <f>+Andmed!AI22</f>
        <v>122</v>
      </c>
    </row>
    <row r="27" spans="1:11" ht="18.75" x14ac:dyDescent="0.3">
      <c r="A27" s="30" t="str">
        <f>+Andmed!Y9</f>
        <v>Tauno Laurson</v>
      </c>
      <c r="B27" s="118">
        <f>+Andmed!Z9</f>
        <v>0</v>
      </c>
      <c r="C27" s="115" t="e">
        <f>+Andmed!AA9</f>
        <v>#N/A</v>
      </c>
      <c r="D27" s="117">
        <f>+Andmed!AB9</f>
        <v>134</v>
      </c>
      <c r="E27" s="117">
        <f>+Andmed!AC9</f>
        <v>7</v>
      </c>
      <c r="F27" s="117">
        <f>+Andmed!AD9</f>
        <v>122</v>
      </c>
      <c r="G27" s="117">
        <f>+Andmed!AE9</f>
        <v>16</v>
      </c>
      <c r="H27" s="117">
        <f>+Andmed!AF9</f>
        <v>159</v>
      </c>
      <c r="I27" s="117">
        <f>+Andmed!AG9</f>
        <v>415</v>
      </c>
      <c r="J27" s="116">
        <f t="shared" si="0"/>
        <v>7</v>
      </c>
      <c r="K27" s="126">
        <f>+Andmed!AI9</f>
        <v>159</v>
      </c>
    </row>
    <row r="28" spans="1:11" ht="18.75" x14ac:dyDescent="0.3">
      <c r="A28" s="129" t="str">
        <f>+Andmed!Y34</f>
        <v>Virve Sidron</v>
      </c>
      <c r="B28" s="149">
        <f>+Andmed!Z34</f>
        <v>0</v>
      </c>
      <c r="C28" s="150" t="e">
        <f>+Andmed!AA34</f>
        <v>#N/A</v>
      </c>
      <c r="D28" s="151">
        <f>+Andmed!AB34</f>
        <v>123</v>
      </c>
      <c r="E28" s="151">
        <f>+Andmed!AC34</f>
        <v>9</v>
      </c>
      <c r="F28" s="151">
        <f>+Andmed!AD29</f>
        <v>190</v>
      </c>
      <c r="G28" s="151">
        <f>+Andmed!AE29</f>
        <v>1</v>
      </c>
      <c r="H28" s="151">
        <f>+Andmed!AF34</f>
        <v>107</v>
      </c>
      <c r="I28" s="151">
        <f>+Andmed!AG34</f>
        <v>328</v>
      </c>
      <c r="J28" s="116">
        <f t="shared" si="0"/>
        <v>21</v>
      </c>
      <c r="K28" s="126">
        <f>+Andmed!AI34</f>
        <v>123</v>
      </c>
    </row>
    <row r="29" spans="1:11" ht="18.75" x14ac:dyDescent="0.3">
      <c r="A29" s="30" t="str">
        <f>+Andmed!Y11</f>
        <v>Villu Vahter</v>
      </c>
      <c r="B29" s="118">
        <f>+Andmed!Z11</f>
        <v>0</v>
      </c>
      <c r="C29" s="115" t="e">
        <f>+Andmed!AA11</f>
        <v>#N/A</v>
      </c>
      <c r="D29" s="117">
        <f>+Andmed!AB11</f>
        <v>149</v>
      </c>
      <c r="E29" s="117">
        <f>+Andmed!AC11</f>
        <v>3</v>
      </c>
      <c r="F29" s="117">
        <f>+Andmed!AD30</f>
        <v>70</v>
      </c>
      <c r="G29" s="117">
        <f>+Andmed!AE30</f>
        <v>33</v>
      </c>
      <c r="H29" s="117">
        <f>+Andmed!AF11</f>
        <v>179</v>
      </c>
      <c r="I29" s="117">
        <f>+Andmed!AG11</f>
        <v>470</v>
      </c>
      <c r="J29" s="116">
        <f t="shared" si="0"/>
        <v>2</v>
      </c>
      <c r="K29" s="126">
        <f>+Andmed!AI11</f>
        <v>179</v>
      </c>
    </row>
    <row r="30" spans="1:11" ht="18.75" x14ac:dyDescent="0.3">
      <c r="A30" s="129" t="str">
        <f>+Andmed!Y35</f>
        <v>Jaanika Lillemets</v>
      </c>
      <c r="B30" s="149">
        <f>+Andmed!Z35</f>
        <v>0</v>
      </c>
      <c r="C30" s="150" t="e">
        <f>+Andmed!AA35</f>
        <v>#N/A</v>
      </c>
      <c r="D30" s="151">
        <f>+Andmed!AB35</f>
        <v>122</v>
      </c>
      <c r="E30" s="151">
        <f>+Andmed!AC35</f>
        <v>11</v>
      </c>
      <c r="F30" s="151">
        <f>+Andmed!AD31</f>
        <v>126</v>
      </c>
      <c r="G30" s="151">
        <f>+Andmed!AE31</f>
        <v>13</v>
      </c>
      <c r="H30" s="151">
        <f>+Andmed!AF35</f>
        <v>111</v>
      </c>
      <c r="I30" s="151">
        <f>+Andmed!AG35</f>
        <v>353</v>
      </c>
      <c r="J30" s="116">
        <f t="shared" si="0"/>
        <v>19</v>
      </c>
      <c r="K30" s="126">
        <f>+Andmed!AI35</f>
        <v>122</v>
      </c>
    </row>
    <row r="31" spans="1:11" ht="18.75" x14ac:dyDescent="0.3">
      <c r="A31" s="30" t="str">
        <f>+Andmed!Y10</f>
        <v>Egert Ader</v>
      </c>
      <c r="B31" s="118">
        <f>+Andmed!Z10</f>
        <v>0</v>
      </c>
      <c r="C31" s="115" t="e">
        <f>+Andmed!AA10</f>
        <v>#N/A</v>
      </c>
      <c r="D31" s="117">
        <f>+Andmed!AB10</f>
        <v>141</v>
      </c>
      <c r="E31" s="117">
        <f>+Andmed!AC10</f>
        <v>4</v>
      </c>
      <c r="F31" s="117">
        <f>+Andmed!AD32</f>
        <v>120</v>
      </c>
      <c r="G31" s="117">
        <f>+Andmed!AE32</f>
        <v>18</v>
      </c>
      <c r="H31" s="117">
        <f>+Andmed!AF10</f>
        <v>180</v>
      </c>
      <c r="I31" s="117">
        <f>+Andmed!AG10</f>
        <v>455</v>
      </c>
      <c r="J31" s="116">
        <f t="shared" si="0"/>
        <v>4</v>
      </c>
      <c r="K31" s="126">
        <f>+Andmed!AI10</f>
        <v>180</v>
      </c>
    </row>
    <row r="32" spans="1:11" ht="18.75" x14ac:dyDescent="0.3">
      <c r="A32" s="30" t="str">
        <f>+Andmed!Y33</f>
        <v>Filip Maandi</v>
      </c>
      <c r="B32" s="118">
        <f>+Andmed!Z33</f>
        <v>0</v>
      </c>
      <c r="C32" s="115" t="e">
        <f>+Andmed!AA33</f>
        <v>#N/A</v>
      </c>
      <c r="D32" s="117">
        <f>+Andmed!AB33</f>
        <v>115</v>
      </c>
      <c r="E32" s="117">
        <f>+Andmed!AC33</f>
        <v>14</v>
      </c>
      <c r="F32" s="117">
        <f>+Andmed!AD33</f>
        <v>107</v>
      </c>
      <c r="G32" s="117">
        <f>+Andmed!AE33</f>
        <v>21</v>
      </c>
      <c r="H32" s="117">
        <f>+Andmed!AF33</f>
        <v>144</v>
      </c>
      <c r="I32" s="117">
        <f>+Andmed!AG33</f>
        <v>366</v>
      </c>
      <c r="J32" s="116">
        <f t="shared" si="0"/>
        <v>16</v>
      </c>
      <c r="K32" s="126">
        <f>+Andmed!AI33</f>
        <v>144</v>
      </c>
    </row>
    <row r="33" spans="1:11" ht="18.75" x14ac:dyDescent="0.3">
      <c r="A33" s="30" t="str">
        <f>+Andmed!Y27</f>
        <v>Jako Tempel</v>
      </c>
      <c r="B33" s="118">
        <f>+Andmed!Z27</f>
        <v>0</v>
      </c>
      <c r="C33" s="115" t="e">
        <f>+Andmed!AA27</f>
        <v>#N/A</v>
      </c>
      <c r="D33" s="117">
        <f>+Andmed!AB27</f>
        <v>120</v>
      </c>
      <c r="E33" s="117">
        <f>+Andmed!AC27</f>
        <v>12</v>
      </c>
      <c r="F33" s="117">
        <f>+Andmed!AD34</f>
        <v>98</v>
      </c>
      <c r="G33" s="117">
        <f>+Andmed!AE34</f>
        <v>29</v>
      </c>
      <c r="H33" s="117">
        <f>+Andmed!AF27</f>
        <v>141</v>
      </c>
      <c r="I33" s="117">
        <f>+Andmed!AG27</f>
        <v>447</v>
      </c>
      <c r="J33" s="116">
        <f t="shared" si="0"/>
        <v>6</v>
      </c>
      <c r="K33" s="412">
        <f>+Andmed!AI27</f>
        <v>186</v>
      </c>
    </row>
    <row r="34" spans="1:11" ht="18.75" x14ac:dyDescent="0.3">
      <c r="A34" s="129" t="str">
        <f>+Andmed!Y28</f>
        <v>Marju Paunel</v>
      </c>
      <c r="B34" s="149">
        <f>+Andmed!Z28</f>
        <v>0</v>
      </c>
      <c r="C34" s="150" t="e">
        <f>+Andmed!AA28</f>
        <v>#N/A</v>
      </c>
      <c r="D34" s="151">
        <f>+Andmed!AB28</f>
        <v>86</v>
      </c>
      <c r="E34" s="151">
        <f>+Andmed!AC28</f>
        <v>30</v>
      </c>
      <c r="F34" s="151">
        <f>+Andmed!AD35</f>
        <v>120</v>
      </c>
      <c r="G34" s="151">
        <f>+Andmed!AE35</f>
        <v>18</v>
      </c>
      <c r="H34" s="151">
        <f>+Andmed!AF28</f>
        <v>90</v>
      </c>
      <c r="I34" s="151">
        <f>+Andmed!AG28</f>
        <v>253</v>
      </c>
      <c r="J34" s="116">
        <f t="shared" si="0"/>
        <v>32</v>
      </c>
      <c r="K34" s="126">
        <f>+Andmed!AI28</f>
        <v>90</v>
      </c>
    </row>
    <row r="35" spans="1:11" ht="18.75" x14ac:dyDescent="0.3">
      <c r="A35" s="30" t="str">
        <f>+Andmed!Y29</f>
        <v>Janar Novitski</v>
      </c>
      <c r="B35" s="118">
        <f>+Andmed!Z29</f>
        <v>0</v>
      </c>
      <c r="C35" s="115" t="e">
        <f>+Andmed!AA29</f>
        <v>#N/A</v>
      </c>
      <c r="D35" s="117">
        <f>+Andmed!AB29</f>
        <v>106</v>
      </c>
      <c r="E35" s="117">
        <f>+Andmed!AC29</f>
        <v>22</v>
      </c>
      <c r="F35" s="117">
        <f>+Andmed!AD36</f>
        <v>0</v>
      </c>
      <c r="G35" s="117">
        <f>+Andmed!AE36</f>
        <v>34</v>
      </c>
      <c r="H35" s="117">
        <f>+Andmed!AF29</f>
        <v>177</v>
      </c>
      <c r="I35" s="117">
        <f>+Andmed!AG29</f>
        <v>473</v>
      </c>
      <c r="J35" s="116">
        <f t="shared" si="0"/>
        <v>1</v>
      </c>
      <c r="K35" s="408">
        <f>+Andmed!AI29</f>
        <v>190</v>
      </c>
    </row>
    <row r="36" spans="1:11" ht="18.75" x14ac:dyDescent="0.3">
      <c r="A36" s="30">
        <f>+Andmed!Y36</f>
        <v>0</v>
      </c>
      <c r="B36" s="118">
        <f>+Andmed!Z36</f>
        <v>0</v>
      </c>
      <c r="C36" s="115" t="e">
        <f>+Andmed!AA36</f>
        <v>#N/A</v>
      </c>
      <c r="D36" s="117">
        <f>+Andmed!AB36</f>
        <v>0</v>
      </c>
      <c r="E36" s="117">
        <f>+Andmed!AC36</f>
        <v>34</v>
      </c>
      <c r="F36" s="117">
        <f>+Andmed!AD37</f>
        <v>0</v>
      </c>
      <c r="G36" s="117">
        <f>+Andmed!AE37</f>
        <v>34</v>
      </c>
      <c r="H36" s="117">
        <f>+Andmed!AF36</f>
        <v>0</v>
      </c>
      <c r="I36" s="117">
        <f>+Andmed!AG36</f>
        <v>0</v>
      </c>
      <c r="J36" s="116">
        <f t="shared" si="0"/>
        <v>34</v>
      </c>
      <c r="K36" s="126">
        <f>+Andmed!AI36</f>
        <v>0</v>
      </c>
    </row>
    <row r="37" spans="1:11" ht="18.75" x14ac:dyDescent="0.3">
      <c r="A37" s="30">
        <f>+Andmed!Y37</f>
        <v>0</v>
      </c>
      <c r="B37" s="118">
        <f>+Andmed!Z37</f>
        <v>0</v>
      </c>
      <c r="C37" s="115" t="e">
        <f>+Andmed!AA37</f>
        <v>#N/A</v>
      </c>
      <c r="D37" s="117">
        <f>+Andmed!AB37</f>
        <v>0</v>
      </c>
      <c r="E37" s="117">
        <f>+Andmed!AC37</f>
        <v>34</v>
      </c>
      <c r="F37" s="117">
        <f>+Andmed!AD38</f>
        <v>0</v>
      </c>
      <c r="G37" s="117">
        <f>+Andmed!AE38</f>
        <v>34</v>
      </c>
      <c r="H37" s="117">
        <f>+Andmed!AF37</f>
        <v>0</v>
      </c>
      <c r="I37" s="117">
        <f>+Andmed!AG37</f>
        <v>0</v>
      </c>
      <c r="J37" s="116">
        <f t="shared" si="0"/>
        <v>34</v>
      </c>
      <c r="K37" s="126">
        <f>+Andmed!AI37</f>
        <v>0</v>
      </c>
    </row>
    <row r="38" spans="1:11" ht="18.75" x14ac:dyDescent="0.3">
      <c r="A38" s="30">
        <f>+Andmed!Y38</f>
        <v>0</v>
      </c>
      <c r="B38" s="118">
        <f>+Andmed!Z38</f>
        <v>0</v>
      </c>
      <c r="C38" s="115" t="e">
        <f>+Andmed!AA38</f>
        <v>#N/A</v>
      </c>
      <c r="D38" s="117">
        <f>+Andmed!AB38</f>
        <v>0</v>
      </c>
      <c r="E38" s="117">
        <f>+Andmed!AC38</f>
        <v>34</v>
      </c>
      <c r="F38" s="117">
        <f>+Andmed!AD39</f>
        <v>0</v>
      </c>
      <c r="G38" s="117">
        <f>+Andmed!AE39</f>
        <v>0</v>
      </c>
      <c r="H38" s="117">
        <f>+Andmed!AF38</f>
        <v>0</v>
      </c>
      <c r="I38" s="117">
        <f>+Andmed!AG38</f>
        <v>0</v>
      </c>
      <c r="J38" s="116">
        <f t="shared" si="0"/>
        <v>34</v>
      </c>
      <c r="K38" s="126">
        <f>+Andmed!AI38</f>
        <v>0</v>
      </c>
    </row>
  </sheetData>
  <sortState xmlns:xlrd2="http://schemas.microsoft.com/office/spreadsheetml/2017/richdata2" ref="A3:K26">
    <sortCondition ref="J3:J26"/>
  </sortState>
  <mergeCells count="11">
    <mergeCell ref="A1:A2"/>
    <mergeCell ref="K1:K2"/>
    <mergeCell ref="B1:B2"/>
    <mergeCell ref="C1:C2"/>
    <mergeCell ref="D1:D2"/>
    <mergeCell ref="E1:E2"/>
    <mergeCell ref="H1:H2"/>
    <mergeCell ref="J1:J2"/>
    <mergeCell ref="I1:I2"/>
    <mergeCell ref="F1:F2"/>
    <mergeCell ref="G1:G2"/>
  </mergeCells>
  <conditionalFormatting sqref="D3:I38">
    <cfRule type="cellIs" dxfId="2" priority="2" stopIfTrue="1" operator="greaterThan">
      <formula>175</formula>
    </cfRule>
    <cfRule type="cellIs" dxfId="1" priority="3" stopIfTrue="1" operator="between">
      <formula>166</formula>
      <formula>175</formula>
    </cfRule>
    <cfRule type="cellIs" dxfId="0" priority="4" stopIfTrue="1" operator="between">
      <formula>150</formula>
      <formula>165</formula>
    </cfRule>
  </conditionalFormatting>
  <conditionalFormatting sqref="J3:J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Andmed</vt:lpstr>
      <vt:lpstr>Ajalugu</vt:lpstr>
      <vt:lpstr>Meeskonnad</vt:lpstr>
      <vt:lpstr>Individuaalid</vt:lpstr>
      <vt:lpstr>Andmed!Print_Area</vt:lpstr>
    </vt:vector>
  </TitlesOfParts>
  <Company>EETEL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Matsi</dc:creator>
  <cp:lastModifiedBy>Märt Viileberg</cp:lastModifiedBy>
  <cp:lastPrinted>2015-12-02T18:20:35Z</cp:lastPrinted>
  <dcterms:created xsi:type="dcterms:W3CDTF">1997-04-02T06:23:29Z</dcterms:created>
  <dcterms:modified xsi:type="dcterms:W3CDTF">2019-01-04T08:09:13Z</dcterms:modified>
</cp:coreProperties>
</file>